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пр3" sheetId="1" r:id="rId1"/>
  </sheets>
  <definedNames>
    <definedName name="_xlnm.Print_Area" localSheetId="0">пр3!$C$1:$S$75</definedName>
  </definedNames>
  <calcPr calcId="145621"/>
</workbook>
</file>

<file path=xl/calcChain.xml><?xml version="1.0" encoding="utf-8"?>
<calcChain xmlns="http://schemas.openxmlformats.org/spreadsheetml/2006/main">
  <c r="R69" i="1" l="1"/>
  <c r="R68" i="1" s="1"/>
  <c r="R64" i="1" s="1"/>
  <c r="Q69" i="1"/>
  <c r="Q68" i="1" s="1"/>
  <c r="Q64" i="1" s="1"/>
  <c r="P69" i="1"/>
  <c r="Q62" i="1"/>
  <c r="Q58" i="1" s="1"/>
  <c r="Q52" i="1" s="1"/>
  <c r="Q51" i="1" s="1"/>
  <c r="R62" i="1"/>
  <c r="R58" i="1" s="1"/>
  <c r="P62" i="1"/>
  <c r="P58" i="1" s="1"/>
  <c r="P52" i="1" s="1"/>
  <c r="P51" i="1" s="1"/>
  <c r="Q55" i="1"/>
  <c r="R55" i="1"/>
  <c r="P55" i="1"/>
  <c r="Q49" i="1"/>
  <c r="Q48" i="1" s="1"/>
  <c r="Q43" i="1" s="1"/>
  <c r="R49" i="1"/>
  <c r="R48" i="1"/>
  <c r="R43" i="1"/>
  <c r="P49" i="1"/>
  <c r="P48" i="1"/>
  <c r="P43" i="1" s="1"/>
  <c r="P66" i="1"/>
  <c r="P65" i="1"/>
  <c r="P64" i="1" s="1"/>
  <c r="P68" i="1"/>
  <c r="P54" i="1"/>
  <c r="P53" i="1"/>
  <c r="R33" i="1"/>
  <c r="Q33" i="1"/>
  <c r="Q32" i="1" s="1"/>
  <c r="Q29" i="1" s="1"/>
  <c r="P33" i="1"/>
  <c r="P32" i="1" s="1"/>
  <c r="P29" i="1" s="1"/>
  <c r="Q21" i="1"/>
  <c r="Q20" i="1" s="1"/>
  <c r="R21" i="1"/>
  <c r="P21" i="1"/>
  <c r="P20" i="1"/>
  <c r="P18" i="1"/>
  <c r="P17" i="1"/>
  <c r="P26" i="1"/>
  <c r="P35" i="1"/>
  <c r="P38" i="1"/>
  <c r="P37" i="1"/>
  <c r="P44" i="1"/>
  <c r="Q18" i="1"/>
  <c r="Q17" i="1" s="1"/>
  <c r="Q26" i="1"/>
  <c r="Q35" i="1"/>
  <c r="Q38" i="1"/>
  <c r="Q37" i="1"/>
  <c r="Q44" i="1"/>
  <c r="R18" i="1"/>
  <c r="R17" i="1"/>
  <c r="R20" i="1"/>
  <c r="R16" i="1" s="1"/>
  <c r="R26" i="1"/>
  <c r="R35" i="1"/>
  <c r="R32" i="1"/>
  <c r="R29" i="1"/>
  <c r="R38" i="1"/>
  <c r="R37" i="1" s="1"/>
  <c r="R44" i="1"/>
  <c r="B17" i="1"/>
  <c r="C17" i="1"/>
  <c r="C18" i="1"/>
  <c r="C19" i="1"/>
  <c r="C20" i="1" s="1"/>
  <c r="C21" i="1" s="1"/>
  <c r="C22" i="1" s="1"/>
  <c r="C23" i="1" s="1"/>
  <c r="C24" i="1" s="1"/>
  <c r="C25" i="1" s="1"/>
  <c r="C26" i="1" s="1"/>
  <c r="C27" i="1" s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/>
  <c r="C41" i="1" s="1"/>
  <c r="C42" i="1" s="1"/>
  <c r="C44" i="1"/>
  <c r="C45" i="1"/>
  <c r="C46" i="1"/>
  <c r="C47" i="1" s="1"/>
  <c r="P41" i="1"/>
  <c r="P40" i="1"/>
  <c r="Q41" i="1"/>
  <c r="Q40" i="1"/>
  <c r="R41" i="1"/>
  <c r="R40" i="1"/>
  <c r="P46" i="1"/>
  <c r="Q46" i="1"/>
  <c r="R46" i="1"/>
  <c r="M69" i="1"/>
  <c r="M68" i="1" s="1"/>
  <c r="Q54" i="1"/>
  <c r="Q53" i="1"/>
  <c r="R54" i="1"/>
  <c r="R53" i="1"/>
  <c r="M58" i="1"/>
  <c r="M75" i="1"/>
  <c r="M64" i="1"/>
  <c r="N64" i="1"/>
  <c r="O64" i="1"/>
  <c r="N69" i="1"/>
  <c r="N68" i="1" s="1"/>
  <c r="O69" i="1"/>
  <c r="O68" i="1" s="1"/>
  <c r="B75" i="1"/>
  <c r="P16" i="1" l="1"/>
  <c r="P75" i="1" s="1"/>
  <c r="R52" i="1"/>
  <c r="R51" i="1" s="1"/>
  <c r="R75" i="1" s="1"/>
  <c r="Q16" i="1"/>
  <c r="M52" i="1"/>
  <c r="M51" i="1" s="1"/>
</calcChain>
</file>

<file path=xl/sharedStrings.xml><?xml version="1.0" encoding="utf-8"?>
<sst xmlns="http://schemas.openxmlformats.org/spreadsheetml/2006/main" count="574" uniqueCount="145">
  <si>
    <t>Приложение 4</t>
  </si>
  <si>
    <t>" О бюджете поселения на 2014 год и плановый период  2015-2016 годы №</t>
  </si>
  <si>
    <t>(тыс.рублей)</t>
  </si>
  <si>
    <t>№ строки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</si>
  <si>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</si>
  <si>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</si>
  <si>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Сумма (т.р.)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</si>
  <si>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</si>
  <si>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</si>
  <si>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</si>
  <si>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</si>
  <si>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</si>
  <si>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</si>
  <si>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дохода</t>
  </si>
  <si>
    <t>Аналитическая группа подвида доходов бюджета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</si>
  <si>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</si>
  <si>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</si>
  <si>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</si>
  <si>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</si>
  <si>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</si>
  <si>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</si>
  <si>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</si>
  <si>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</si>
  <si>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</si>
  <si>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</si>
  <si>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</si>
  <si>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</si>
  <si>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</si>
  <si>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</si>
  <si>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</si>
  <si>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</si>
  <si>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</si>
  <si>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</si>
  <si>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</si>
  <si>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Налог  на  доходы  физических  лиц  с   доходов,источником которых является налоговый агент,  за исключением   доходов,   в   отношении   которых  исчисление  и  уплата  налога  осуществляются  в соответствии  со  статьями  227,  227.1  и   228 Налогового кодекса Российской Федерации</t>
  </si>
  <si>
    <t>100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</si>
  <si>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</si>
  <si>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</si>
  <si>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</si>
  <si>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05</t>
  </si>
  <si>
    <t>НАЛОГИ НА СОВОКУПНЫЙ ДОХОД</t>
  </si>
  <si>
    <t xml:space="preserve">Единый сельскохозяйственный налог </t>
  </si>
  <si>
    <t>06</t>
  </si>
  <si>
    <t>НАЛОГИ НА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</si>
  <si>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</si>
  <si>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</si>
  <si>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</si>
  <si>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</si>
  <si>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</si>
  <si>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</si>
  <si>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</si>
  <si>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</si>
  <si>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</si>
  <si>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</si>
  <si>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</si>
  <si>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</si>
  <si>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804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</si>
  <si>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</si>
  <si>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</si>
  <si>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</si>
  <si>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</si>
  <si>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</si>
  <si>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</si>
  <si>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</si>
  <si>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120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</si>
  <si>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</si>
  <si>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</si>
  <si>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</si>
  <si>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</si>
  <si>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</si>
  <si>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</t>
  </si>
  <si>
    <t>ДОХОДЫ ОТ ОКАЗАНИЯ ПЛАТНЫХ УСЛУГ И КОМПЕНСАЦИИ ЗАТРАТ ГОСУДАРСТВА</t>
  </si>
  <si>
    <t>130</t>
  </si>
  <si>
    <t xml:space="preserve">Доходы от оказания платных услуг (работ) </t>
  </si>
  <si>
    <t>995</t>
  </si>
  <si>
    <t>Прочие доходы от оказания платных услуг (работ) получателями средств бюджетов поселений</t>
  </si>
  <si>
    <t>906</t>
  </si>
  <si>
    <t>Доходы от компенсации затрат государства</t>
  </si>
  <si>
    <t>Прочие доходы от компенсации затрат  бюджетов муниципальных районов</t>
  </si>
  <si>
    <t>060</t>
  </si>
  <si>
    <t>Доходы, поступающие в порядке возмещения расходов, понесенных в связи с эксплуатацией имущества</t>
  </si>
  <si>
    <t>065</t>
  </si>
  <si>
    <t>Доходы, поступающие в порядке возмещения расходов, понесенных в связи с эксплуатацией имущества сельских 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</si>
  <si>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</si>
  <si>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</si>
  <si>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</si>
  <si>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15</t>
  </si>
  <si>
    <t>001</t>
  </si>
  <si>
    <t>Дотации  на выравнивание бюджетной обеспеченности</t>
  </si>
  <si>
    <t>0101</t>
  </si>
  <si>
    <t>Дотации бюджетам  сельских поселений на выравнивание бюджетной обеспеченности  за счёт средств районного бюджета</t>
  </si>
  <si>
    <t>7601</t>
  </si>
  <si>
    <t>Дотации бюджетам  сельских поселений на выравнивание бюджетной обеспеченности  за счёт средств краевого бюджета</t>
  </si>
  <si>
    <t>30</t>
  </si>
  <si>
    <t>Субвенции бюджетам бюджетной системы Российской Федерации</t>
  </si>
  <si>
    <t>63,0</t>
  </si>
  <si>
    <t>35</t>
  </si>
  <si>
    <t>118</t>
  </si>
  <si>
    <t>Субвенции бюджетам  на осуществление  первичного воинского учёта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</si>
  <si>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</si>
  <si>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40</t>
  </si>
  <si>
    <t xml:space="preserve"> Иные межбюджетные трансферты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</si>
  <si>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</si>
  <si>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</si>
  <si>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</si>
  <si>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0601</t>
  </si>
  <si>
    <t>49</t>
  </si>
  <si>
    <t>999</t>
  </si>
  <si>
    <t xml:space="preserve">Прочие межбюджетные трансферты передаваемые бюджетам </t>
  </si>
  <si>
    <t>0301</t>
  </si>
  <si>
    <t xml:space="preserve">Дотации бюджетам  сельских поселений на выравнивание бюджетной обеспеченности  </t>
  </si>
  <si>
    <t>Всего доходов</t>
  </si>
  <si>
    <t xml:space="preserve">Прочие межбюджетные трансферты, передаваемые бюджетам сельских поселений  </t>
  </si>
  <si>
    <t>Прочие межбюджетные трансферты, передаваемые бюджетам сельских поселений на обеспечение сбалансированности  бюджетов сельских  поселений  муниципального района</t>
  </si>
  <si>
    <t xml:space="preserve"> ДОХОДЫ БЮДЖЕТА ПОСЕЛЕНИЯ НА 2019 год И ПЛАНОВЫЙ ПЕРИОД 2020-2021 годов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</si>
  <si>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</si>
  <si>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</si>
  <si>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</si>
  <si>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</si>
  <si>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150</t>
  </si>
  <si>
    <t>Доходы  бюджета  поселения            2019 год</t>
  </si>
  <si>
    <t>Доходы  бюджета  поселения            2021 год</t>
  </si>
  <si>
    <t>Доходы  бюджета  поселения            2020 год</t>
  </si>
  <si>
    <t>Межбюджетные трансферты отдельным поселениям, входящим в состав муниципального района, на оплату(возмещение) расходов по пробретению, подвозу твердого таплива  и электроснабжению для учреждений в сфере обрзования и культуры, переданные  на основании соглашений с органами местного самоуправления отдельных поселений, входящих в состав муниципального района, в соответствии Бюджетным кодексом Российской Федерации, в целях реализации полномочий  подпункта 11, 19, 19.1, пункта 1 части 1 статьи 15 Федерального закона от 06.10.2003 г. №131-ФЗ "Об общих принципах местного самоуправления в Российской Федерации"</t>
  </si>
  <si>
    <t xml:space="preserve">                                            к Решению сессии Березовского Совета депутатов " О бюджете поселения на 2019 год и плановый период  2020-2021 годы" № 90-214Р от 20.12.2018 год</t>
  </si>
  <si>
    <t>231</t>
  </si>
  <si>
    <t>241</t>
  </si>
  <si>
    <t>251</t>
  </si>
  <si>
    <t>261</t>
  </si>
  <si>
    <t>1021</t>
  </si>
  <si>
    <t>7412</t>
  </si>
  <si>
    <t>7508</t>
  </si>
  <si>
    <t>Прочие межбюджетные трансферты, передаваемые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</si>
  <si>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>Прочие межбюджетные трансферты передаваемые бюджетам сельских поселений  на обеспечение первичных мер пожарной безопасности</t>
  </si>
  <si>
    <t xml:space="preserve">Прочие межбюджетные трансферты на региональные выплаты и выплаты, обеспечивающие уровень заработной платы работников бюджетной сферы не ниже размера минимальной заработной платы  (минимального размера оплаты труда) </t>
  </si>
  <si>
    <t>1364</t>
  </si>
  <si>
    <t xml:space="preserve">Прочие межбюджетные трансферты, передаваемые бюджетам  поселений  на подготовку объектов жилищно-коммунального хозяйства поселений  и объектов социальной сферы Абанского района к отопительному периоду </t>
  </si>
  <si>
    <t>024</t>
  </si>
  <si>
    <t>Субвенции местным бюджетам на выполнение передаваемых полномочий субъектов Российской Федерации</t>
  </si>
  <si>
    <t>3,1</t>
  </si>
  <si>
    <t>Субвенции  бюджетам сельских поселений  на выполнение передаваемых полномочий субъектов Российской Федерации</t>
  </si>
  <si>
    <t>7514</t>
  </si>
  <si>
    <t>Субвенции бюджетам  сельских поселений на реализацию Закона края от 23 апреля 2009 года № 8-3170 "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</t>
  </si>
  <si>
    <t>Приложение 1</t>
  </si>
  <si>
    <t>к решению № 4-14Р от 23.12.2019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</si>
</sst>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_-* #,##0.00_р_._-;\-* #,##0.00_р_._-;_-* \-??_р_._-;_-@_-"/>
    <numFmt numFmtId="173" formatCode="#,##0_ ;[Red]\-#,##0\ "/>
    <numFmt numFmtId="174" formatCode="#,##0.0"/>
    <numFmt numFmtId="175" formatCode="#,##0.0_ ;[Red]\-#,##0.0\ "/>
    <numFmt numFmtId="176" formatCode="0.0"/>
    <numFmt numFmtId="177" formatCode="?"/>
  </numFmts>
  <fonts count="2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sz val="12"/>
      <color indexed="4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0" fontId="17" fillId="4" borderId="0" applyNumberFormat="0" applyBorder="0" applyAlignment="0" applyProtection="0"/>
  </cellStyleXfs>
  <cellXfs count="128">
    <xf numFmtId="0" fontId="0" fillId="0" borderId="0" xfId="0"/>
    <xf numFmtId="0" fontId="19" fillId="0" borderId="0" xfId="0" applyFont="1" applyFill="1" applyBorder="1" applyAlignment="1">
      <alignment vertical="center"/>
    </xf>
    <xf numFmtId="173" fontId="19" fillId="0" borderId="0" xfId="0" applyNumberFormat="1" applyFont="1" applyFill="1" applyBorder="1" applyAlignment="1">
      <alignment vertical="center"/>
    </xf>
    <xf numFmtId="173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right" vertical="center"/>
    </xf>
    <xf numFmtId="49" fontId="19" fillId="0" borderId="0" xfId="41" applyNumberFormat="1" applyFont="1" applyFill="1" applyBorder="1" applyAlignment="1" applyProtection="1">
      <alignment horizontal="right" vertical="center"/>
    </xf>
    <xf numFmtId="173" fontId="19" fillId="0" borderId="0" xfId="0" applyNumberFormat="1" applyFont="1" applyFill="1" applyBorder="1" applyAlignment="1">
      <alignment horizontal="right" vertical="center"/>
    </xf>
    <xf numFmtId="173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49" fontId="19" fillId="0" borderId="0" xfId="4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vertical="top" wrapText="1"/>
    </xf>
    <xf numFmtId="173" fontId="19" fillId="0" borderId="0" xfId="0" applyNumberFormat="1" applyFont="1" applyFill="1" applyBorder="1" applyAlignment="1">
      <alignment horizontal="center" vertical="center"/>
    </xf>
    <xf numFmtId="174" fontId="19" fillId="0" borderId="0" xfId="0" applyNumberFormat="1" applyFont="1" applyFill="1" applyBorder="1" applyAlignment="1">
      <alignment horizontal="center" vertical="center"/>
    </xf>
    <xf numFmtId="17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1" fontId="19" fillId="0" borderId="11" xfId="0" applyNumberFormat="1" applyFont="1" applyFill="1" applyBorder="1" applyAlignment="1">
      <alignment horizontal="center" vertical="center" wrapText="1"/>
    </xf>
    <xf numFmtId="173" fontId="19" fillId="0" borderId="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 textRotation="90" wrapText="1"/>
    </xf>
    <xf numFmtId="49" fontId="19" fillId="0" borderId="11" xfId="41" applyNumberFormat="1" applyFont="1" applyFill="1" applyBorder="1" applyAlignment="1" applyProtection="1">
      <alignment horizontal="center" vertical="center" textRotation="90" wrapText="1"/>
    </xf>
    <xf numFmtId="49" fontId="19" fillId="0" borderId="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173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1" fontId="22" fillId="0" borderId="10" xfId="0" applyNumberFormat="1" applyFont="1" applyFill="1" applyBorder="1" applyAlignment="1">
      <alignment horizontal="center" vertical="top"/>
    </xf>
    <xf numFmtId="1" fontId="22" fillId="0" borderId="11" xfId="0" applyNumberFormat="1" applyFont="1" applyFill="1" applyBorder="1" applyAlignment="1">
      <alignment horizontal="center" vertical="top"/>
    </xf>
    <xf numFmtId="49" fontId="21" fillId="0" borderId="11" xfId="41" applyNumberFormat="1" applyFont="1" applyFill="1" applyBorder="1" applyAlignment="1" applyProtection="1">
      <alignment horizontal="center" vertical="top"/>
    </xf>
    <xf numFmtId="0" fontId="21" fillId="0" borderId="11" xfId="0" applyFont="1" applyFill="1" applyBorder="1" applyAlignment="1">
      <alignment horizontal="left" vertical="top" wrapText="1"/>
    </xf>
    <xf numFmtId="175" fontId="21" fillId="0" borderId="11" xfId="0" applyNumberFormat="1" applyFont="1" applyFill="1" applyBorder="1" applyAlignment="1">
      <alignment horizontal="right" vertical="top" wrapText="1"/>
    </xf>
    <xf numFmtId="174" fontId="21" fillId="0" borderId="11" xfId="0" applyNumberFormat="1" applyFont="1" applyFill="1" applyBorder="1" applyAlignment="1">
      <alignment horizontal="center" vertical="top" wrapText="1"/>
    </xf>
    <xf numFmtId="176" fontId="21" fillId="0" borderId="0" xfId="0" applyNumberFormat="1" applyFont="1" applyFill="1" applyBorder="1" applyAlignment="1">
      <alignment horizontal="right" vertical="top" wrapText="1"/>
    </xf>
    <xf numFmtId="176" fontId="21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" fontId="20" fillId="0" borderId="10" xfId="0" applyNumberFormat="1" applyFont="1" applyFill="1" applyBorder="1" applyAlignment="1">
      <alignment horizontal="center" vertical="top"/>
    </xf>
    <xf numFmtId="1" fontId="20" fillId="0" borderId="11" xfId="0" applyNumberFormat="1" applyFont="1" applyFill="1" applyBorder="1" applyAlignment="1">
      <alignment horizontal="center" vertical="top"/>
    </xf>
    <xf numFmtId="49" fontId="19" fillId="0" borderId="11" xfId="41" applyNumberFormat="1" applyFont="1" applyFill="1" applyBorder="1" applyAlignment="1" applyProtection="1">
      <alignment horizontal="center" vertical="top"/>
    </xf>
    <xf numFmtId="0" fontId="19" fillId="0" borderId="11" xfId="0" applyFont="1" applyFill="1" applyBorder="1" applyAlignment="1">
      <alignment horizontal="justify" vertical="top" wrapText="1"/>
    </xf>
    <xf numFmtId="175" fontId="19" fillId="0" borderId="11" xfId="0" applyNumberFormat="1" applyFont="1" applyFill="1" applyBorder="1" applyAlignment="1" applyProtection="1">
      <alignment horizontal="right" vertical="top" wrapText="1"/>
    </xf>
    <xf numFmtId="174" fontId="19" fillId="0" borderId="11" xfId="0" applyNumberFormat="1" applyFont="1" applyFill="1" applyBorder="1" applyAlignment="1">
      <alignment horizontal="center" vertical="top" wrapText="1"/>
    </xf>
    <xf numFmtId="176" fontId="19" fillId="0" borderId="0" xfId="0" applyNumberFormat="1" applyFont="1" applyFill="1" applyBorder="1" applyAlignment="1">
      <alignment horizontal="right" vertical="top" wrapText="1"/>
    </xf>
    <xf numFmtId="176" fontId="19" fillId="0" borderId="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49" fontId="20" fillId="0" borderId="11" xfId="41" applyNumberFormat="1" applyFont="1" applyFill="1" applyBorder="1" applyAlignment="1" applyProtection="1">
      <alignment horizontal="center" vertical="top"/>
    </xf>
    <xf numFmtId="0" fontId="20" fillId="0" borderId="11" xfId="0" applyFont="1" applyFill="1" applyBorder="1" applyAlignment="1">
      <alignment horizontal="justify" vertical="top" wrapText="1"/>
    </xf>
    <xf numFmtId="175" fontId="20" fillId="0" borderId="11" xfId="0" applyNumberFormat="1" applyFont="1" applyFill="1" applyBorder="1" applyAlignment="1">
      <alignment horizontal="right" vertical="top" wrapText="1"/>
    </xf>
    <xf numFmtId="174" fontId="20" fillId="0" borderId="11" xfId="0" applyNumberFormat="1" applyFont="1" applyFill="1" applyBorder="1" applyAlignment="1">
      <alignment horizontal="center" vertical="top" wrapText="1"/>
    </xf>
    <xf numFmtId="176" fontId="20" fillId="0" borderId="0" xfId="0" applyNumberFormat="1" applyFont="1" applyFill="1" applyBorder="1" applyAlignment="1">
      <alignment horizontal="right" vertical="top" wrapText="1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wrapText="1"/>
    </xf>
    <xf numFmtId="0" fontId="19" fillId="0" borderId="11" xfId="0" applyFont="1" applyFill="1" applyBorder="1" applyAlignment="1">
      <alignment horizontal="left" vertical="top" wrapText="1"/>
    </xf>
    <xf numFmtId="175" fontId="19" fillId="0" borderId="11" xfId="0" applyNumberFormat="1" applyFont="1" applyFill="1" applyBorder="1" applyAlignment="1">
      <alignment horizontal="right" vertical="top" wrapText="1"/>
    </xf>
    <xf numFmtId="49" fontId="19" fillId="0" borderId="11" xfId="0" applyNumberFormat="1" applyFont="1" applyFill="1" applyBorder="1" applyAlignment="1">
      <alignment horizontal="right" vertical="top" wrapText="1"/>
    </xf>
    <xf numFmtId="49" fontId="20" fillId="0" borderId="11" xfId="42" applyNumberFormat="1" applyFont="1" applyFill="1" applyBorder="1" applyAlignment="1" applyProtection="1">
      <alignment horizontal="center" vertical="top"/>
    </xf>
    <xf numFmtId="0" fontId="20" fillId="0" borderId="11" xfId="0" applyFont="1" applyFill="1" applyBorder="1" applyAlignment="1">
      <alignment horizontal="left" vertical="top" wrapText="1"/>
    </xf>
    <xf numFmtId="49" fontId="20" fillId="0" borderId="11" xfId="0" applyNumberFormat="1" applyFont="1" applyFill="1" applyBorder="1" applyAlignment="1">
      <alignment horizontal="right" vertical="top" wrapText="1"/>
    </xf>
    <xf numFmtId="49" fontId="20" fillId="0" borderId="11" xfId="0" applyNumberFormat="1" applyFont="1" applyBorder="1" applyAlignment="1" applyProtection="1">
      <alignment horizontal="left" wrapText="1"/>
    </xf>
    <xf numFmtId="177" fontId="20" fillId="0" borderId="11" xfId="0" applyNumberFormat="1" applyFont="1" applyBorder="1" applyAlignment="1" applyProtection="1">
      <alignment horizontal="left" wrapText="1"/>
    </xf>
    <xf numFmtId="0" fontId="19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1" xfId="0" applyFont="1" applyFill="1" applyBorder="1"/>
    <xf numFmtId="49" fontId="20" fillId="0" borderId="11" xfId="42" applyNumberFormat="1" applyFont="1" applyFill="1" applyBorder="1" applyAlignment="1" applyProtection="1">
      <alignment horizontal="center" vertical="top" wrapText="1"/>
    </xf>
    <xf numFmtId="0" fontId="21" fillId="0" borderId="11" xfId="0" applyFont="1" applyFill="1" applyBorder="1" applyAlignment="1">
      <alignment horizontal="justify" vertical="top" wrapText="1"/>
    </xf>
    <xf numFmtId="176" fontId="23" fillId="0" borderId="0" xfId="0" applyNumberFormat="1" applyFont="1" applyFill="1" applyBorder="1" applyAlignment="1">
      <alignment horizontal="right" vertical="top" wrapText="1"/>
    </xf>
    <xf numFmtId="176" fontId="23" fillId="0" borderId="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justify" vertical="center" wrapText="1"/>
    </xf>
    <xf numFmtId="176" fontId="19" fillId="0" borderId="11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176" fontId="24" fillId="0" borderId="0" xfId="0" applyNumberFormat="1" applyFont="1" applyFill="1" applyBorder="1" applyAlignment="1">
      <alignment horizontal="right" vertical="top" wrapText="1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49" fontId="20" fillId="0" borderId="1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12" xfId="0" applyFont="1" applyFill="1" applyBorder="1" applyAlignment="1">
      <alignment vertical="center"/>
    </xf>
    <xf numFmtId="1" fontId="22" fillId="0" borderId="13" xfId="0" applyNumberFormat="1" applyFont="1" applyFill="1" applyBorder="1" applyAlignment="1">
      <alignment horizontal="center" vertical="top"/>
    </xf>
    <xf numFmtId="175" fontId="21" fillId="0" borderId="14" xfId="0" applyNumberFormat="1" applyFont="1" applyFill="1" applyBorder="1" applyAlignment="1">
      <alignment horizontal="right" vertical="top" wrapText="1"/>
    </xf>
    <xf numFmtId="174" fontId="21" fillId="0" borderId="14" xfId="0" applyNumberFormat="1" applyFont="1" applyFill="1" applyBorder="1" applyAlignment="1">
      <alignment horizontal="center" vertical="top" wrapText="1"/>
    </xf>
    <xf numFmtId="173" fontId="21" fillId="0" borderId="0" xfId="0" applyNumberFormat="1" applyFont="1" applyFill="1" applyBorder="1" applyAlignment="1">
      <alignment horizontal="right" vertical="center"/>
    </xf>
    <xf numFmtId="173" fontId="21" fillId="0" borderId="0" xfId="0" applyNumberFormat="1" applyFont="1" applyFill="1" applyBorder="1" applyAlignment="1">
      <alignment vertical="center"/>
    </xf>
    <xf numFmtId="173" fontId="21" fillId="0" borderId="0" xfId="0" applyNumberFormat="1" applyFont="1" applyFill="1" applyAlignment="1">
      <alignment vertical="center"/>
    </xf>
    <xf numFmtId="0" fontId="19" fillId="0" borderId="13" xfId="0" applyFont="1" applyFill="1" applyBorder="1" applyAlignment="1">
      <alignment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174" fontId="19" fillId="0" borderId="13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top" wrapText="1"/>
    </xf>
    <xf numFmtId="0" fontId="25" fillId="0" borderId="10" xfId="0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right" vertical="top" wrapText="1"/>
    </xf>
    <xf numFmtId="176" fontId="25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0" fillId="0" borderId="11" xfId="0" applyNumberFormat="1" applyFont="1" applyFill="1" applyBorder="1" applyAlignment="1">
      <alignment horizontal="justify" vertical="center" wrapText="1"/>
    </xf>
    <xf numFmtId="0" fontId="20" fillId="0" borderId="15" xfId="0" applyFont="1" applyBorder="1" applyAlignment="1">
      <alignment wrapText="1"/>
    </xf>
    <xf numFmtId="0" fontId="21" fillId="0" borderId="14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/>
    </xf>
    <xf numFmtId="174" fontId="20" fillId="0" borderId="0" xfId="0" applyNumberFormat="1" applyFont="1" applyFill="1" applyBorder="1" applyAlignment="1">
      <alignment horizontal="right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49" fontId="19" fillId="0" borderId="11" xfId="41" applyNumberFormat="1" applyFont="1" applyFill="1" applyBorder="1" applyAlignment="1" applyProtection="1">
      <alignment horizontal="center" vertical="center"/>
    </xf>
    <xf numFmtId="173" fontId="19" fillId="0" borderId="11" xfId="0" applyNumberFormat="1" applyFont="1" applyFill="1" applyBorder="1" applyAlignment="1">
      <alignment horizontal="center" vertical="top" wrapText="1"/>
    </xf>
    <xf numFmtId="174" fontId="19" fillId="0" borderId="1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/>
    </xf>
    <xf numFmtId="173" fontId="19" fillId="0" borderId="0" xfId="0" applyNumberFormat="1" applyFont="1" applyFill="1" applyBorder="1" applyAlignment="1">
      <alignment horizontal="right" vertical="center" wrapText="1"/>
    </xf>
    <xf numFmtId="174" fontId="20" fillId="0" borderId="0" xfId="0" applyNumberFormat="1" applyFont="1" applyFill="1" applyBorder="1" applyAlignment="1">
      <alignment horizontal="right" wrapText="1"/>
    </xf>
    <xf numFmtId="1" fontId="20" fillId="0" borderId="0" xfId="0" applyNumberFormat="1" applyFont="1" applyFill="1" applyBorder="1" applyAlignment="1">
      <alignment horizontal="right" vertical="center"/>
    </xf>
    <xf numFmtId="173" fontId="19" fillId="0" borderId="0" xfId="0" applyNumberFormat="1" applyFont="1" applyFill="1" applyBorder="1" applyAlignment="1">
      <alignment horizontal="center" vertical="center" wrapText="1"/>
    </xf>
    <xf numFmtId="173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_Лист1" xfId="42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3"/>
  <sheetViews>
    <sheetView tabSelected="1" view="pageBreakPreview" topLeftCell="C5" zoomScale="85" zoomScaleNormal="75" zoomScaleSheetLayoutView="85" workbookViewId="0">
      <selection activeCell="P38" sqref="P38"/>
    </sheetView>
  </sheetViews>
  <sheetFormatPr defaultColWidth="12" defaultRowHeight="15.75" outlineLevelRow="4" x14ac:dyDescent="0.2"/>
  <cols>
    <col min="1" max="1" width="0" style="100" hidden="1" customWidth="1"/>
    <col min="2" max="2" width="0" style="101" hidden="1" customWidth="1"/>
    <col min="3" max="3" width="5.85546875" style="101" customWidth="1"/>
    <col min="4" max="4" width="5.7109375" style="13" customWidth="1"/>
    <col min="5" max="5" width="5.5703125" style="13" customWidth="1"/>
    <col min="6" max="6" width="6.42578125" style="13" customWidth="1"/>
    <col min="7" max="7" width="5" style="13" customWidth="1"/>
    <col min="8" max="8" width="6.28515625" style="13" customWidth="1"/>
    <col min="9" max="9" width="6" style="13" customWidth="1"/>
    <col min="10" max="10" width="8.42578125" style="13" customWidth="1"/>
    <col min="11" max="11" width="10.140625" style="13" customWidth="1"/>
    <col min="12" max="12" width="48" style="102" customWidth="1"/>
    <col min="13" max="15" width="0" style="3" hidden="1" customWidth="1"/>
    <col min="16" max="16" width="16.140625" style="103" customWidth="1"/>
    <col min="17" max="17" width="15.140625" style="103" customWidth="1"/>
    <col min="18" max="18" width="16.28515625" style="103" customWidth="1"/>
    <col min="19" max="20" width="0" style="2" hidden="1" customWidth="1"/>
    <col min="21" max="22" width="0" style="3" hidden="1" customWidth="1"/>
    <col min="23" max="27" width="0" style="4" hidden="1" customWidth="1"/>
    <col min="28" max="16384" width="12" style="4"/>
  </cols>
  <sheetData>
    <row r="1" spans="1:27" ht="17.25" hidden="1" customHeight="1" x14ac:dyDescent="0.2">
      <c r="A1" s="1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27" ht="17.25" hidden="1" customHeight="1" x14ac:dyDescent="0.25">
      <c r="A2" s="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27" ht="17.25" hidden="1" customHeight="1" x14ac:dyDescent="0.25">
      <c r="A3" s="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27" ht="17.25" hidden="1" customHeight="1" x14ac:dyDescent="0.2">
      <c r="A4" s="1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7" ht="17.2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22" t="s">
        <v>143</v>
      </c>
      <c r="R5" s="122"/>
    </row>
    <row r="6" spans="1:27" ht="17.25" customHeight="1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22" t="s">
        <v>144</v>
      </c>
      <c r="Q6" s="122"/>
      <c r="R6" s="122"/>
    </row>
    <row r="7" spans="1:27" ht="26.25" customHeight="1" x14ac:dyDescent="0.2">
      <c r="A7" s="1"/>
      <c r="B7" s="6"/>
      <c r="C7" s="6"/>
      <c r="D7" s="7"/>
      <c r="E7" s="7"/>
      <c r="F7" s="7"/>
      <c r="G7" s="7"/>
      <c r="H7" s="7"/>
      <c r="I7" s="7"/>
      <c r="J7" s="7"/>
      <c r="K7" s="7"/>
      <c r="L7" s="124" t="s">
        <v>0</v>
      </c>
      <c r="M7" s="124"/>
      <c r="N7" s="124"/>
      <c r="O7" s="124"/>
      <c r="P7" s="124"/>
      <c r="Q7" s="124"/>
      <c r="R7" s="124"/>
      <c r="S7" s="8"/>
      <c r="T7" s="8"/>
      <c r="U7" s="9"/>
      <c r="V7" s="9"/>
      <c r="W7" s="10"/>
      <c r="X7" s="10"/>
      <c r="Y7" s="10"/>
      <c r="Z7" s="10"/>
      <c r="AA7" s="10"/>
    </row>
    <row r="8" spans="1:27" ht="18.75" hidden="1" customHeight="1" x14ac:dyDescent="0.25">
      <c r="A8" s="1"/>
      <c r="B8" s="127" t="s">
        <v>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8"/>
      <c r="T8" s="8"/>
      <c r="U8" s="9"/>
      <c r="V8" s="9"/>
      <c r="W8" s="10"/>
      <c r="X8" s="10"/>
      <c r="Y8" s="10"/>
      <c r="Z8" s="10"/>
      <c r="AA8" s="10"/>
    </row>
    <row r="9" spans="1:27" ht="87.75" customHeight="1" x14ac:dyDescent="0.2">
      <c r="A9" s="1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5" t="s">
        <v>124</v>
      </c>
      <c r="Q9" s="125"/>
      <c r="R9" s="125"/>
      <c r="S9" s="8"/>
      <c r="T9" s="8"/>
      <c r="U9" s="9"/>
      <c r="V9" s="9"/>
      <c r="W9" s="10"/>
      <c r="X9" s="10"/>
      <c r="Y9" s="10"/>
      <c r="Z9" s="10"/>
      <c r="AA9" s="10"/>
    </row>
    <row r="10" spans="1:27" x14ac:dyDescent="0.25">
      <c r="A10" s="1"/>
      <c r="B10" s="5"/>
      <c r="C10" s="5"/>
      <c r="L10" s="14"/>
      <c r="M10" s="2"/>
      <c r="N10" s="2"/>
      <c r="O10" s="15"/>
      <c r="P10" s="16"/>
      <c r="Q10" s="16"/>
      <c r="R10" s="16"/>
      <c r="S10" s="17"/>
    </row>
    <row r="11" spans="1:27" ht="27" customHeight="1" x14ac:dyDescent="0.2">
      <c r="A11" s="1"/>
      <c r="B11" s="113" t="s">
        <v>114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6"/>
      <c r="R11" s="16"/>
      <c r="S11" s="18"/>
      <c r="T11" s="18"/>
      <c r="U11" s="19"/>
      <c r="V11" s="19"/>
    </row>
    <row r="12" spans="1:27" x14ac:dyDescent="0.2">
      <c r="A12" s="1"/>
      <c r="B12" s="5"/>
      <c r="C12" s="5"/>
      <c r="L12" s="20"/>
      <c r="M12" s="18"/>
      <c r="N12" s="18"/>
      <c r="O12" s="18"/>
      <c r="P12" s="16"/>
      <c r="Q12" s="114" t="s">
        <v>2</v>
      </c>
      <c r="R12" s="114"/>
      <c r="S12" s="21"/>
      <c r="U12" s="22"/>
    </row>
    <row r="13" spans="1:27" ht="18.75" customHeight="1" x14ac:dyDescent="0.2">
      <c r="A13" s="23"/>
      <c r="B13" s="115" t="s">
        <v>3</v>
      </c>
      <c r="C13" s="24"/>
      <c r="D13" s="116" t="s">
        <v>4</v>
      </c>
      <c r="E13" s="116"/>
      <c r="F13" s="116"/>
      <c r="G13" s="116"/>
      <c r="H13" s="116"/>
      <c r="I13" s="116"/>
      <c r="J13" s="116"/>
      <c r="K13" s="116"/>
      <c r="L13" s="126" t="s">
        <v>5</v>
      </c>
      <c r="M13" s="117" t="s">
        <v>6</v>
      </c>
      <c r="N13" s="117"/>
      <c r="O13" s="117"/>
      <c r="P13" s="118" t="s">
        <v>120</v>
      </c>
      <c r="Q13" s="118" t="s">
        <v>122</v>
      </c>
      <c r="R13" s="118" t="s">
        <v>121</v>
      </c>
      <c r="S13" s="123"/>
      <c r="T13" s="123"/>
      <c r="U13" s="123"/>
      <c r="V13" s="123"/>
    </row>
    <row r="14" spans="1:27" s="19" customFormat="1" ht="123" customHeight="1" x14ac:dyDescent="0.2">
      <c r="A14" s="26"/>
      <c r="B14" s="115"/>
      <c r="C14" s="27" t="s">
        <v>3</v>
      </c>
      <c r="D14" s="28" t="s">
        <v>7</v>
      </c>
      <c r="E14" s="28" t="s">
        <v>8</v>
      </c>
      <c r="F14" s="28" t="s">
        <v>9</v>
      </c>
      <c r="G14" s="28" t="s">
        <v>10</v>
      </c>
      <c r="H14" s="28" t="s">
        <v>11</v>
      </c>
      <c r="I14" s="28" t="s">
        <v>12</v>
      </c>
      <c r="J14" s="28" t="s">
        <v>13</v>
      </c>
      <c r="K14" s="28" t="s">
        <v>14</v>
      </c>
      <c r="L14" s="126"/>
      <c r="M14" s="117"/>
      <c r="N14" s="117"/>
      <c r="O14" s="117"/>
      <c r="P14" s="118"/>
      <c r="Q14" s="118"/>
      <c r="R14" s="118"/>
      <c r="S14" s="29"/>
      <c r="T14" s="29"/>
      <c r="U14" s="29"/>
      <c r="V14" s="29"/>
    </row>
    <row r="15" spans="1:27" s="19" customFormat="1" x14ac:dyDescent="0.2">
      <c r="A15" s="26"/>
      <c r="B15" s="30"/>
      <c r="C15" s="31"/>
      <c r="D15" s="32" t="s">
        <v>15</v>
      </c>
      <c r="E15" s="32" t="s">
        <v>16</v>
      </c>
      <c r="F15" s="32" t="s">
        <v>17</v>
      </c>
      <c r="G15" s="32" t="s">
        <v>18</v>
      </c>
      <c r="H15" s="32" t="s">
        <v>19</v>
      </c>
      <c r="I15" s="32" t="s">
        <v>20</v>
      </c>
      <c r="J15" s="32" t="s">
        <v>21</v>
      </c>
      <c r="K15" s="32" t="s">
        <v>22</v>
      </c>
      <c r="L15" s="33">
        <v>9</v>
      </c>
      <c r="M15" s="34">
        <v>10</v>
      </c>
      <c r="N15" s="34">
        <v>11</v>
      </c>
      <c r="O15" s="34">
        <v>12</v>
      </c>
      <c r="P15" s="35">
        <v>10</v>
      </c>
      <c r="Q15" s="35">
        <v>11</v>
      </c>
      <c r="R15" s="35">
        <v>12</v>
      </c>
      <c r="S15" s="25"/>
      <c r="T15" s="15"/>
      <c r="U15" s="15"/>
      <c r="V15" s="15"/>
    </row>
    <row r="16" spans="1:27" s="45" customFormat="1" ht="31.5" x14ac:dyDescent="0.2">
      <c r="A16" s="36"/>
      <c r="B16" s="37" t="s">
        <v>15</v>
      </c>
      <c r="C16" s="38">
        <v>1</v>
      </c>
      <c r="D16" s="39" t="s">
        <v>23</v>
      </c>
      <c r="E16" s="39" t="s">
        <v>15</v>
      </c>
      <c r="F16" s="39" t="s">
        <v>24</v>
      </c>
      <c r="G16" s="39" t="s">
        <v>24</v>
      </c>
      <c r="H16" s="39" t="s">
        <v>23</v>
      </c>
      <c r="I16" s="39" t="s">
        <v>24</v>
      </c>
      <c r="J16" s="39" t="s">
        <v>25</v>
      </c>
      <c r="K16" s="39" t="s">
        <v>23</v>
      </c>
      <c r="L16" s="40" t="s">
        <v>26</v>
      </c>
      <c r="M16" s="41">
        <v>26264</v>
      </c>
      <c r="N16" s="41"/>
      <c r="O16" s="41"/>
      <c r="P16" s="42">
        <f>P17+P20+P26+P29+P37+P43</f>
        <v>819.7</v>
      </c>
      <c r="Q16" s="42">
        <f>Q17+Q20+Q26+Q29+Q37+Q43</f>
        <v>852.80000000000007</v>
      </c>
      <c r="R16" s="42">
        <f>R17+R20+R26+R29+R37+R43</f>
        <v>894.69999999999993</v>
      </c>
      <c r="S16" s="43"/>
      <c r="T16" s="44"/>
      <c r="U16" s="44"/>
      <c r="V16" s="44"/>
    </row>
    <row r="17" spans="1:22" outlineLevel="1" x14ac:dyDescent="0.2">
      <c r="A17" s="23"/>
      <c r="B17" s="46">
        <f>B16+1</f>
        <v>2</v>
      </c>
      <c r="C17" s="47">
        <f>C16+1</f>
        <v>2</v>
      </c>
      <c r="D17" s="48" t="s">
        <v>27</v>
      </c>
      <c r="E17" s="48" t="s">
        <v>15</v>
      </c>
      <c r="F17" s="48" t="s">
        <v>28</v>
      </c>
      <c r="G17" s="48" t="s">
        <v>24</v>
      </c>
      <c r="H17" s="48" t="s">
        <v>23</v>
      </c>
      <c r="I17" s="48" t="s">
        <v>24</v>
      </c>
      <c r="J17" s="48" t="s">
        <v>25</v>
      </c>
      <c r="K17" s="48" t="s">
        <v>23</v>
      </c>
      <c r="L17" s="49" t="s">
        <v>29</v>
      </c>
      <c r="M17" s="50">
        <v>12731</v>
      </c>
      <c r="N17" s="50"/>
      <c r="O17" s="50"/>
      <c r="P17" s="51">
        <f t="shared" ref="P17:R18" si="0">P18</f>
        <v>79</v>
      </c>
      <c r="Q17" s="51">
        <f t="shared" si="0"/>
        <v>82</v>
      </c>
      <c r="R17" s="51">
        <f t="shared" si="0"/>
        <v>86</v>
      </c>
      <c r="S17" s="52"/>
      <c r="T17" s="53"/>
      <c r="U17" s="53"/>
      <c r="V17" s="53"/>
    </row>
    <row r="18" spans="1:22" s="61" customFormat="1" outlineLevel="2" x14ac:dyDescent="0.2">
      <c r="A18" s="54"/>
      <c r="B18" s="46">
        <v>3</v>
      </c>
      <c r="C18" s="47">
        <f t="shared" ref="C18:C47" si="1">C17+1</f>
        <v>3</v>
      </c>
      <c r="D18" s="55" t="s">
        <v>27</v>
      </c>
      <c r="E18" s="55" t="s">
        <v>15</v>
      </c>
      <c r="F18" s="55" t="s">
        <v>28</v>
      </c>
      <c r="G18" s="55" t="s">
        <v>30</v>
      </c>
      <c r="H18" s="55" t="s">
        <v>23</v>
      </c>
      <c r="I18" s="55" t="s">
        <v>28</v>
      </c>
      <c r="J18" s="55" t="s">
        <v>25</v>
      </c>
      <c r="K18" s="55" t="s">
        <v>31</v>
      </c>
      <c r="L18" s="56" t="s">
        <v>32</v>
      </c>
      <c r="M18" s="57"/>
      <c r="N18" s="57"/>
      <c r="O18" s="57"/>
      <c r="P18" s="58">
        <f t="shared" si="0"/>
        <v>79</v>
      </c>
      <c r="Q18" s="58">
        <f t="shared" si="0"/>
        <v>82</v>
      </c>
      <c r="R18" s="58">
        <f t="shared" si="0"/>
        <v>86</v>
      </c>
      <c r="S18" s="59"/>
      <c r="T18" s="53"/>
      <c r="U18" s="60"/>
      <c r="V18" s="60"/>
    </row>
    <row r="19" spans="1:22" s="61" customFormat="1" ht="114" customHeight="1" outlineLevel="4" x14ac:dyDescent="0.25">
      <c r="A19" s="54"/>
      <c r="B19" s="46">
        <v>4</v>
      </c>
      <c r="C19" s="47">
        <f t="shared" si="1"/>
        <v>4</v>
      </c>
      <c r="D19" s="55" t="s">
        <v>27</v>
      </c>
      <c r="E19" s="55" t="s">
        <v>15</v>
      </c>
      <c r="F19" s="55" t="s">
        <v>28</v>
      </c>
      <c r="G19" s="55" t="s">
        <v>30</v>
      </c>
      <c r="H19" s="55" t="s">
        <v>33</v>
      </c>
      <c r="I19" s="55" t="s">
        <v>28</v>
      </c>
      <c r="J19" s="55" t="s">
        <v>25</v>
      </c>
      <c r="K19" s="55" t="s">
        <v>31</v>
      </c>
      <c r="L19" s="62" t="s">
        <v>34</v>
      </c>
      <c r="M19" s="57">
        <v>11808</v>
      </c>
      <c r="N19" s="57"/>
      <c r="O19" s="57"/>
      <c r="P19" s="58">
        <v>79</v>
      </c>
      <c r="Q19" s="58">
        <v>82</v>
      </c>
      <c r="R19" s="58">
        <v>86</v>
      </c>
      <c r="S19" s="59"/>
      <c r="T19" s="53"/>
      <c r="U19" s="60"/>
      <c r="V19" s="60"/>
    </row>
    <row r="20" spans="1:22" ht="66" customHeight="1" outlineLevel="4" x14ac:dyDescent="0.2">
      <c r="A20" s="23"/>
      <c r="B20" s="46">
        <v>5</v>
      </c>
      <c r="C20" s="47">
        <f t="shared" si="1"/>
        <v>5</v>
      </c>
      <c r="D20" s="48" t="s">
        <v>35</v>
      </c>
      <c r="E20" s="48" t="s">
        <v>15</v>
      </c>
      <c r="F20" s="48" t="s">
        <v>36</v>
      </c>
      <c r="G20" s="48" t="s">
        <v>24</v>
      </c>
      <c r="H20" s="48" t="s">
        <v>23</v>
      </c>
      <c r="I20" s="48" t="s">
        <v>24</v>
      </c>
      <c r="J20" s="48" t="s">
        <v>25</v>
      </c>
      <c r="K20" s="48" t="s">
        <v>23</v>
      </c>
      <c r="L20" s="63" t="s">
        <v>37</v>
      </c>
      <c r="M20" s="64"/>
      <c r="N20" s="65"/>
      <c r="O20" s="64"/>
      <c r="P20" s="51">
        <f>P21</f>
        <v>134.29999999999998</v>
      </c>
      <c r="Q20" s="51">
        <f>Q21</f>
        <v>143.20000000000002</v>
      </c>
      <c r="R20" s="51">
        <f>R21</f>
        <v>162.9</v>
      </c>
      <c r="S20" s="52"/>
      <c r="T20" s="53"/>
      <c r="U20" s="53"/>
      <c r="V20" s="53"/>
    </row>
    <row r="21" spans="1:22" s="61" customFormat="1" ht="52.5" customHeight="1" outlineLevel="4" x14ac:dyDescent="0.2">
      <c r="A21" s="54"/>
      <c r="B21" s="46">
        <v>6</v>
      </c>
      <c r="C21" s="47">
        <f t="shared" si="1"/>
        <v>6</v>
      </c>
      <c r="D21" s="66" t="s">
        <v>35</v>
      </c>
      <c r="E21" s="66" t="s">
        <v>15</v>
      </c>
      <c r="F21" s="66" t="s">
        <v>36</v>
      </c>
      <c r="G21" s="66" t="s">
        <v>30</v>
      </c>
      <c r="H21" s="66" t="s">
        <v>23</v>
      </c>
      <c r="I21" s="66" t="s">
        <v>24</v>
      </c>
      <c r="J21" s="66" t="s">
        <v>25</v>
      </c>
      <c r="K21" s="66" t="s">
        <v>23</v>
      </c>
      <c r="L21" s="67" t="s">
        <v>38</v>
      </c>
      <c r="M21" s="57"/>
      <c r="N21" s="68"/>
      <c r="O21" s="57"/>
      <c r="P21" s="58">
        <f>P22+P23+P24+P25</f>
        <v>134.29999999999998</v>
      </c>
      <c r="Q21" s="58">
        <f>Q22+Q23+Q24+Q25</f>
        <v>143.20000000000002</v>
      </c>
      <c r="R21" s="58">
        <f>R22+R23+R24+R25</f>
        <v>162.9</v>
      </c>
      <c r="S21" s="59"/>
      <c r="T21" s="53"/>
      <c r="U21" s="60"/>
      <c r="V21" s="60"/>
    </row>
    <row r="22" spans="1:22" s="61" customFormat="1" ht="94.5" customHeight="1" outlineLevel="4" x14ac:dyDescent="0.25">
      <c r="A22" s="54"/>
      <c r="B22" s="46">
        <v>7</v>
      </c>
      <c r="C22" s="47">
        <f t="shared" si="1"/>
        <v>7</v>
      </c>
      <c r="D22" s="66" t="s">
        <v>35</v>
      </c>
      <c r="E22" s="66" t="s">
        <v>15</v>
      </c>
      <c r="F22" s="66" t="s">
        <v>36</v>
      </c>
      <c r="G22" s="66" t="s">
        <v>30</v>
      </c>
      <c r="H22" s="66" t="s">
        <v>125</v>
      </c>
      <c r="I22" s="66" t="s">
        <v>28</v>
      </c>
      <c r="J22" s="66" t="s">
        <v>25</v>
      </c>
      <c r="K22" s="66" t="s">
        <v>31</v>
      </c>
      <c r="L22" s="69" t="s">
        <v>115</v>
      </c>
      <c r="M22" s="57"/>
      <c r="N22" s="68"/>
      <c r="O22" s="57"/>
      <c r="P22" s="58">
        <v>62.5</v>
      </c>
      <c r="Q22" s="58">
        <v>51.9</v>
      </c>
      <c r="R22" s="58">
        <v>58.9</v>
      </c>
      <c r="S22" s="59"/>
      <c r="T22" s="53"/>
      <c r="U22" s="60"/>
      <c r="V22" s="60"/>
    </row>
    <row r="23" spans="1:22" s="61" customFormat="1" ht="132.75" customHeight="1" outlineLevel="4" x14ac:dyDescent="0.25">
      <c r="A23" s="54"/>
      <c r="B23" s="46">
        <v>8</v>
      </c>
      <c r="C23" s="47">
        <f t="shared" si="1"/>
        <v>8</v>
      </c>
      <c r="D23" s="66" t="s">
        <v>35</v>
      </c>
      <c r="E23" s="66" t="s">
        <v>15</v>
      </c>
      <c r="F23" s="66" t="s">
        <v>36</v>
      </c>
      <c r="G23" s="66" t="s">
        <v>30</v>
      </c>
      <c r="H23" s="66" t="s">
        <v>126</v>
      </c>
      <c r="I23" s="66" t="s">
        <v>28</v>
      </c>
      <c r="J23" s="66" t="s">
        <v>25</v>
      </c>
      <c r="K23" s="66" t="s">
        <v>31</v>
      </c>
      <c r="L23" s="70" t="s">
        <v>116</v>
      </c>
      <c r="M23" s="57"/>
      <c r="N23" s="68"/>
      <c r="O23" s="57"/>
      <c r="P23" s="58">
        <v>0.5</v>
      </c>
      <c r="Q23" s="58">
        <v>0.3</v>
      </c>
      <c r="R23" s="58">
        <v>0.4</v>
      </c>
      <c r="S23" s="59"/>
      <c r="T23" s="53"/>
      <c r="U23" s="60"/>
      <c r="V23" s="60"/>
    </row>
    <row r="24" spans="1:22" s="61" customFormat="1" ht="102" customHeight="1" outlineLevel="4" x14ac:dyDescent="0.25">
      <c r="A24" s="54"/>
      <c r="B24" s="46">
        <v>9</v>
      </c>
      <c r="C24" s="47">
        <f t="shared" si="1"/>
        <v>9</v>
      </c>
      <c r="D24" s="66" t="s">
        <v>35</v>
      </c>
      <c r="E24" s="66" t="s">
        <v>15</v>
      </c>
      <c r="F24" s="66" t="s">
        <v>36</v>
      </c>
      <c r="G24" s="66" t="s">
        <v>30</v>
      </c>
      <c r="H24" s="66" t="s">
        <v>127</v>
      </c>
      <c r="I24" s="66" t="s">
        <v>28</v>
      </c>
      <c r="J24" s="66" t="s">
        <v>25</v>
      </c>
      <c r="K24" s="66" t="s">
        <v>31</v>
      </c>
      <c r="L24" s="69" t="s">
        <v>117</v>
      </c>
      <c r="M24" s="57"/>
      <c r="N24" s="68"/>
      <c r="O24" s="57"/>
      <c r="P24" s="58">
        <v>80.7</v>
      </c>
      <c r="Q24" s="58">
        <v>100.7</v>
      </c>
      <c r="R24" s="58">
        <v>114.3</v>
      </c>
      <c r="S24" s="59"/>
      <c r="T24" s="53"/>
      <c r="U24" s="60"/>
      <c r="V24" s="60"/>
    </row>
    <row r="25" spans="1:22" s="61" customFormat="1" ht="103.5" customHeight="1" outlineLevel="4" x14ac:dyDescent="0.25">
      <c r="A25" s="54"/>
      <c r="B25" s="46">
        <v>10</v>
      </c>
      <c r="C25" s="47">
        <f t="shared" si="1"/>
        <v>10</v>
      </c>
      <c r="D25" s="66" t="s">
        <v>35</v>
      </c>
      <c r="E25" s="66" t="s">
        <v>15</v>
      </c>
      <c r="F25" s="66" t="s">
        <v>36</v>
      </c>
      <c r="G25" s="66" t="s">
        <v>30</v>
      </c>
      <c r="H25" s="66" t="s">
        <v>128</v>
      </c>
      <c r="I25" s="66" t="s">
        <v>28</v>
      </c>
      <c r="J25" s="66" t="s">
        <v>25</v>
      </c>
      <c r="K25" s="66" t="s">
        <v>31</v>
      </c>
      <c r="L25" s="69" t="s">
        <v>118</v>
      </c>
      <c r="M25" s="57"/>
      <c r="N25" s="68"/>
      <c r="O25" s="57"/>
      <c r="P25" s="58">
        <v>-9.4</v>
      </c>
      <c r="Q25" s="58">
        <v>-9.6999999999999993</v>
      </c>
      <c r="R25" s="58">
        <v>-10.7</v>
      </c>
      <c r="S25" s="59"/>
      <c r="T25" s="53"/>
      <c r="U25" s="60"/>
      <c r="V25" s="60"/>
    </row>
    <row r="26" spans="1:22" outlineLevel="1" x14ac:dyDescent="0.2">
      <c r="A26" s="23"/>
      <c r="B26" s="46">
        <v>11</v>
      </c>
      <c r="C26" s="47">
        <f t="shared" si="1"/>
        <v>11</v>
      </c>
      <c r="D26" s="48" t="s">
        <v>27</v>
      </c>
      <c r="E26" s="48" t="s">
        <v>15</v>
      </c>
      <c r="F26" s="48" t="s">
        <v>39</v>
      </c>
      <c r="G26" s="48" t="s">
        <v>24</v>
      </c>
      <c r="H26" s="48" t="s">
        <v>23</v>
      </c>
      <c r="I26" s="48" t="s">
        <v>24</v>
      </c>
      <c r="J26" s="48" t="s">
        <v>25</v>
      </c>
      <c r="K26" s="48" t="s">
        <v>23</v>
      </c>
      <c r="L26" s="49" t="s">
        <v>40</v>
      </c>
      <c r="M26" s="64">
        <v>3827</v>
      </c>
      <c r="N26" s="64"/>
      <c r="O26" s="64"/>
      <c r="P26" s="51">
        <f>P27</f>
        <v>44.3</v>
      </c>
      <c r="Q26" s="51">
        <f>Q27</f>
        <v>60</v>
      </c>
      <c r="R26" s="51">
        <f>R27</f>
        <v>65</v>
      </c>
      <c r="S26" s="52"/>
      <c r="T26" s="53"/>
      <c r="U26" s="53"/>
      <c r="V26" s="53"/>
    </row>
    <row r="27" spans="1:22" s="61" customFormat="1" outlineLevel="2" x14ac:dyDescent="0.2">
      <c r="A27" s="54"/>
      <c r="B27" s="46">
        <v>12</v>
      </c>
      <c r="C27" s="47">
        <f t="shared" si="1"/>
        <v>12</v>
      </c>
      <c r="D27" s="55" t="s">
        <v>27</v>
      </c>
      <c r="E27" s="55" t="s">
        <v>15</v>
      </c>
      <c r="F27" s="55" t="s">
        <v>39</v>
      </c>
      <c r="G27" s="55" t="s">
        <v>36</v>
      </c>
      <c r="H27" s="55" t="s">
        <v>23</v>
      </c>
      <c r="I27" s="55" t="s">
        <v>28</v>
      </c>
      <c r="J27" s="55" t="s">
        <v>25</v>
      </c>
      <c r="K27" s="55" t="s">
        <v>31</v>
      </c>
      <c r="L27" s="56" t="s">
        <v>41</v>
      </c>
      <c r="M27" s="57">
        <v>27</v>
      </c>
      <c r="N27" s="68"/>
      <c r="O27" s="68"/>
      <c r="P27" s="58">
        <v>44.3</v>
      </c>
      <c r="Q27" s="58">
        <v>60</v>
      </c>
      <c r="R27" s="58">
        <v>65</v>
      </c>
      <c r="S27" s="59"/>
      <c r="T27" s="53"/>
      <c r="U27" s="60"/>
      <c r="V27" s="60"/>
    </row>
    <row r="28" spans="1:22" s="61" customFormat="1" outlineLevel="2" x14ac:dyDescent="0.2">
      <c r="A28" s="54"/>
      <c r="B28" s="46"/>
      <c r="C28" s="47">
        <v>13</v>
      </c>
      <c r="D28" s="55" t="s">
        <v>27</v>
      </c>
      <c r="E28" s="55" t="s">
        <v>15</v>
      </c>
      <c r="F28" s="55" t="s">
        <v>39</v>
      </c>
      <c r="G28" s="55" t="s">
        <v>36</v>
      </c>
      <c r="H28" s="55" t="s">
        <v>33</v>
      </c>
      <c r="I28" s="55" t="s">
        <v>28</v>
      </c>
      <c r="J28" s="55" t="s">
        <v>25</v>
      </c>
      <c r="K28" s="55" t="s">
        <v>31</v>
      </c>
      <c r="L28" s="56" t="s">
        <v>41</v>
      </c>
      <c r="M28" s="57">
        <v>27</v>
      </c>
      <c r="N28" s="68"/>
      <c r="O28" s="68"/>
      <c r="P28" s="58">
        <v>44.3</v>
      </c>
      <c r="Q28" s="58">
        <v>60</v>
      </c>
      <c r="R28" s="58">
        <v>65</v>
      </c>
      <c r="S28" s="59"/>
      <c r="T28" s="53"/>
      <c r="U28" s="60"/>
      <c r="V28" s="60"/>
    </row>
    <row r="29" spans="1:22" outlineLevel="2" x14ac:dyDescent="0.25">
      <c r="A29" s="23"/>
      <c r="B29" s="46">
        <v>13</v>
      </c>
      <c r="C29" s="47">
        <v>14</v>
      </c>
      <c r="D29" s="48" t="s">
        <v>27</v>
      </c>
      <c r="E29" s="48" t="s">
        <v>15</v>
      </c>
      <c r="F29" s="48" t="s">
        <v>42</v>
      </c>
      <c r="G29" s="48" t="s">
        <v>24</v>
      </c>
      <c r="H29" s="48" t="s">
        <v>23</v>
      </c>
      <c r="I29" s="48" t="s">
        <v>24</v>
      </c>
      <c r="J29" s="48" t="s">
        <v>25</v>
      </c>
      <c r="K29" s="48" t="s">
        <v>23</v>
      </c>
      <c r="L29" s="71" t="s">
        <v>43</v>
      </c>
      <c r="M29" s="64"/>
      <c r="N29" s="65"/>
      <c r="O29" s="65"/>
      <c r="P29" s="51">
        <f>P30+P32</f>
        <v>497.6</v>
      </c>
      <c r="Q29" s="51">
        <f>Q30+Q32</f>
        <v>500</v>
      </c>
      <c r="R29" s="51">
        <f>R30+R32</f>
        <v>511</v>
      </c>
      <c r="S29" s="52"/>
      <c r="T29" s="53"/>
      <c r="U29" s="53"/>
      <c r="V29" s="53"/>
    </row>
    <row r="30" spans="1:22" s="61" customFormat="1" outlineLevel="2" x14ac:dyDescent="0.25">
      <c r="A30" s="54"/>
      <c r="B30" s="46">
        <v>14</v>
      </c>
      <c r="C30" s="47">
        <f t="shared" si="1"/>
        <v>15</v>
      </c>
      <c r="D30" s="55" t="s">
        <v>27</v>
      </c>
      <c r="E30" s="55" t="s">
        <v>15</v>
      </c>
      <c r="F30" s="55" t="s">
        <v>42</v>
      </c>
      <c r="G30" s="55" t="s">
        <v>28</v>
      </c>
      <c r="H30" s="55" t="s">
        <v>23</v>
      </c>
      <c r="I30" s="55" t="s">
        <v>24</v>
      </c>
      <c r="J30" s="55" t="s">
        <v>25</v>
      </c>
      <c r="K30" s="55" t="s">
        <v>23</v>
      </c>
      <c r="L30" s="72" t="s">
        <v>44</v>
      </c>
      <c r="M30" s="57"/>
      <c r="N30" s="68"/>
      <c r="O30" s="68"/>
      <c r="P30" s="58">
        <v>28.6</v>
      </c>
      <c r="Q30" s="58">
        <v>23</v>
      </c>
      <c r="R30" s="58">
        <v>23</v>
      </c>
      <c r="S30" s="59"/>
      <c r="T30" s="53"/>
      <c r="U30" s="60"/>
      <c r="V30" s="60"/>
    </row>
    <row r="31" spans="1:22" s="61" customFormat="1" ht="68.25" customHeight="1" outlineLevel="2" x14ac:dyDescent="0.25">
      <c r="A31" s="54"/>
      <c r="B31" s="46">
        <v>15</v>
      </c>
      <c r="C31" s="47">
        <f t="shared" si="1"/>
        <v>16</v>
      </c>
      <c r="D31" s="55" t="s">
        <v>27</v>
      </c>
      <c r="E31" s="55" t="s">
        <v>15</v>
      </c>
      <c r="F31" s="55" t="s">
        <v>42</v>
      </c>
      <c r="G31" s="55" t="s">
        <v>28</v>
      </c>
      <c r="H31" s="55" t="s">
        <v>45</v>
      </c>
      <c r="I31" s="55" t="s">
        <v>46</v>
      </c>
      <c r="J31" s="55" t="s">
        <v>25</v>
      </c>
      <c r="K31" s="55" t="s">
        <v>31</v>
      </c>
      <c r="L31" s="72" t="s">
        <v>47</v>
      </c>
      <c r="M31" s="57"/>
      <c r="N31" s="68"/>
      <c r="O31" s="68"/>
      <c r="P31" s="58">
        <v>28.6</v>
      </c>
      <c r="Q31" s="58">
        <v>23</v>
      </c>
      <c r="R31" s="58">
        <v>23</v>
      </c>
      <c r="S31" s="59"/>
      <c r="T31" s="53"/>
      <c r="U31" s="60"/>
      <c r="V31" s="60"/>
    </row>
    <row r="32" spans="1:22" s="61" customFormat="1" outlineLevel="2" x14ac:dyDescent="0.25">
      <c r="A32" s="54"/>
      <c r="B32" s="46">
        <v>16</v>
      </c>
      <c r="C32" s="47">
        <f t="shared" si="1"/>
        <v>17</v>
      </c>
      <c r="D32" s="55" t="s">
        <v>27</v>
      </c>
      <c r="E32" s="55" t="s">
        <v>15</v>
      </c>
      <c r="F32" s="55" t="s">
        <v>42</v>
      </c>
      <c r="G32" s="55" t="s">
        <v>42</v>
      </c>
      <c r="H32" s="55" t="s">
        <v>23</v>
      </c>
      <c r="I32" s="55" t="s">
        <v>24</v>
      </c>
      <c r="J32" s="55" t="s">
        <v>25</v>
      </c>
      <c r="K32" s="55" t="s">
        <v>23</v>
      </c>
      <c r="L32" s="72" t="s">
        <v>48</v>
      </c>
      <c r="M32" s="57"/>
      <c r="N32" s="68"/>
      <c r="O32" s="68"/>
      <c r="P32" s="58">
        <f>P33+P35</f>
        <v>469</v>
      </c>
      <c r="Q32" s="58">
        <f>Q33+Q35</f>
        <v>477</v>
      </c>
      <c r="R32" s="58">
        <f>R33+R35</f>
        <v>488</v>
      </c>
      <c r="S32" s="59"/>
      <c r="T32" s="53"/>
      <c r="U32" s="60"/>
      <c r="V32" s="60"/>
    </row>
    <row r="33" spans="1:22" s="61" customFormat="1" outlineLevel="2" x14ac:dyDescent="0.25">
      <c r="A33" s="54"/>
      <c r="B33" s="46">
        <v>17</v>
      </c>
      <c r="C33" s="47">
        <f t="shared" si="1"/>
        <v>18</v>
      </c>
      <c r="D33" s="55" t="s">
        <v>27</v>
      </c>
      <c r="E33" s="55" t="s">
        <v>15</v>
      </c>
      <c r="F33" s="55" t="s">
        <v>42</v>
      </c>
      <c r="G33" s="55" t="s">
        <v>42</v>
      </c>
      <c r="H33" s="55" t="s">
        <v>45</v>
      </c>
      <c r="I33" s="55" t="s">
        <v>24</v>
      </c>
      <c r="J33" s="55" t="s">
        <v>25</v>
      </c>
      <c r="K33" s="55" t="s">
        <v>23</v>
      </c>
      <c r="L33" s="72" t="s">
        <v>49</v>
      </c>
      <c r="M33" s="57"/>
      <c r="N33" s="68"/>
      <c r="O33" s="68"/>
      <c r="P33" s="58">
        <f>P34</f>
        <v>56</v>
      </c>
      <c r="Q33" s="58">
        <f>Q34</f>
        <v>56</v>
      </c>
      <c r="R33" s="58">
        <f>R34</f>
        <v>58</v>
      </c>
      <c r="S33" s="59"/>
      <c r="T33" s="53"/>
      <c r="U33" s="60"/>
      <c r="V33" s="60"/>
    </row>
    <row r="34" spans="1:22" s="61" customFormat="1" ht="57" customHeight="1" outlineLevel="2" x14ac:dyDescent="0.25">
      <c r="A34" s="54"/>
      <c r="B34" s="46">
        <v>18</v>
      </c>
      <c r="C34" s="47">
        <f t="shared" si="1"/>
        <v>19</v>
      </c>
      <c r="D34" s="55" t="s">
        <v>27</v>
      </c>
      <c r="E34" s="55" t="s">
        <v>15</v>
      </c>
      <c r="F34" s="55" t="s">
        <v>42</v>
      </c>
      <c r="G34" s="55" t="s">
        <v>42</v>
      </c>
      <c r="H34" s="55" t="s">
        <v>50</v>
      </c>
      <c r="I34" s="55" t="s">
        <v>46</v>
      </c>
      <c r="J34" s="55" t="s">
        <v>25</v>
      </c>
      <c r="K34" s="55" t="s">
        <v>31</v>
      </c>
      <c r="L34" s="72" t="s">
        <v>51</v>
      </c>
      <c r="M34" s="57"/>
      <c r="N34" s="68"/>
      <c r="O34" s="68"/>
      <c r="P34" s="58">
        <v>56</v>
      </c>
      <c r="Q34" s="58">
        <v>56</v>
      </c>
      <c r="R34" s="58">
        <v>58</v>
      </c>
      <c r="S34" s="59"/>
      <c r="T34" s="53"/>
      <c r="U34" s="60"/>
      <c r="V34" s="60"/>
    </row>
    <row r="35" spans="1:22" s="61" customFormat="1" ht="20.25" customHeight="1" outlineLevel="2" x14ac:dyDescent="0.25">
      <c r="A35" s="54"/>
      <c r="B35" s="46">
        <v>19</v>
      </c>
      <c r="C35" s="47">
        <f t="shared" si="1"/>
        <v>20</v>
      </c>
      <c r="D35" s="55" t="s">
        <v>27</v>
      </c>
      <c r="E35" s="55" t="s">
        <v>15</v>
      </c>
      <c r="F35" s="55" t="s">
        <v>42</v>
      </c>
      <c r="G35" s="55" t="s">
        <v>42</v>
      </c>
      <c r="H35" s="55" t="s">
        <v>52</v>
      </c>
      <c r="I35" s="55" t="s">
        <v>24</v>
      </c>
      <c r="J35" s="55" t="s">
        <v>25</v>
      </c>
      <c r="K35" s="55" t="s">
        <v>23</v>
      </c>
      <c r="L35" s="72" t="s">
        <v>53</v>
      </c>
      <c r="M35" s="57"/>
      <c r="N35" s="68"/>
      <c r="O35" s="68"/>
      <c r="P35" s="58">
        <f>P36</f>
        <v>413</v>
      </c>
      <c r="Q35" s="58">
        <f>Q36</f>
        <v>421</v>
      </c>
      <c r="R35" s="58">
        <f>R36</f>
        <v>430</v>
      </c>
      <c r="S35" s="59"/>
      <c r="T35" s="53"/>
      <c r="U35" s="60"/>
      <c r="V35" s="60"/>
    </row>
    <row r="36" spans="1:22" s="61" customFormat="1" ht="72" customHeight="1" outlineLevel="2" x14ac:dyDescent="0.25">
      <c r="A36" s="54"/>
      <c r="B36" s="46">
        <v>20</v>
      </c>
      <c r="C36" s="47">
        <f t="shared" si="1"/>
        <v>21</v>
      </c>
      <c r="D36" s="55" t="s">
        <v>27</v>
      </c>
      <c r="E36" s="55" t="s">
        <v>15</v>
      </c>
      <c r="F36" s="55" t="s">
        <v>42</v>
      </c>
      <c r="G36" s="55" t="s">
        <v>42</v>
      </c>
      <c r="H36" s="55" t="s">
        <v>54</v>
      </c>
      <c r="I36" s="55" t="s">
        <v>46</v>
      </c>
      <c r="J36" s="55" t="s">
        <v>25</v>
      </c>
      <c r="K36" s="55" t="s">
        <v>31</v>
      </c>
      <c r="L36" s="72" t="s">
        <v>55</v>
      </c>
      <c r="M36" s="57"/>
      <c r="N36" s="68"/>
      <c r="O36" s="68"/>
      <c r="P36" s="58">
        <v>413</v>
      </c>
      <c r="Q36" s="58">
        <v>421</v>
      </c>
      <c r="R36" s="58">
        <v>430</v>
      </c>
      <c r="S36" s="59"/>
      <c r="T36" s="53"/>
      <c r="U36" s="60"/>
      <c r="V36" s="60"/>
    </row>
    <row r="37" spans="1:22" outlineLevel="1" x14ac:dyDescent="0.2">
      <c r="A37" s="23"/>
      <c r="B37" s="46">
        <v>21</v>
      </c>
      <c r="C37" s="47">
        <f t="shared" si="1"/>
        <v>22</v>
      </c>
      <c r="D37" s="48" t="s">
        <v>56</v>
      </c>
      <c r="E37" s="48" t="s">
        <v>15</v>
      </c>
      <c r="F37" s="48" t="s">
        <v>57</v>
      </c>
      <c r="G37" s="48" t="s">
        <v>24</v>
      </c>
      <c r="H37" s="48" t="s">
        <v>23</v>
      </c>
      <c r="I37" s="48" t="s">
        <v>24</v>
      </c>
      <c r="J37" s="48" t="s">
        <v>25</v>
      </c>
      <c r="K37" s="48" t="s">
        <v>23</v>
      </c>
      <c r="L37" s="49" t="s">
        <v>58</v>
      </c>
      <c r="M37" s="64">
        <v>200</v>
      </c>
      <c r="N37" s="64"/>
      <c r="O37" s="64"/>
      <c r="P37" s="51">
        <f t="shared" ref="P37:R38" si="2">P38</f>
        <v>1.5</v>
      </c>
      <c r="Q37" s="51">
        <f t="shared" si="2"/>
        <v>2.6</v>
      </c>
      <c r="R37" s="51">
        <f t="shared" si="2"/>
        <v>2.8</v>
      </c>
      <c r="S37" s="52"/>
      <c r="T37" s="53"/>
      <c r="U37" s="53"/>
      <c r="V37" s="53"/>
    </row>
    <row r="38" spans="1:22" s="61" customFormat="1" ht="72" customHeight="1" outlineLevel="1" x14ac:dyDescent="0.25">
      <c r="A38" s="54"/>
      <c r="B38" s="46">
        <v>22</v>
      </c>
      <c r="C38" s="47">
        <f t="shared" si="1"/>
        <v>23</v>
      </c>
      <c r="D38" s="55" t="s">
        <v>56</v>
      </c>
      <c r="E38" s="55" t="s">
        <v>15</v>
      </c>
      <c r="F38" s="55" t="s">
        <v>57</v>
      </c>
      <c r="G38" s="55" t="s">
        <v>59</v>
      </c>
      <c r="H38" s="55" t="s">
        <v>23</v>
      </c>
      <c r="I38" s="55" t="s">
        <v>28</v>
      </c>
      <c r="J38" s="55" t="s">
        <v>25</v>
      </c>
      <c r="K38" s="55" t="s">
        <v>31</v>
      </c>
      <c r="L38" s="72" t="s">
        <v>60</v>
      </c>
      <c r="M38" s="57"/>
      <c r="N38" s="57"/>
      <c r="O38" s="57"/>
      <c r="P38" s="58">
        <f t="shared" si="2"/>
        <v>1.5</v>
      </c>
      <c r="Q38" s="58">
        <f t="shared" si="2"/>
        <v>2.6</v>
      </c>
      <c r="R38" s="58">
        <f t="shared" si="2"/>
        <v>2.8</v>
      </c>
      <c r="S38" s="59"/>
      <c r="T38" s="53"/>
      <c r="U38" s="60"/>
      <c r="V38" s="60"/>
    </row>
    <row r="39" spans="1:22" s="61" customFormat="1" ht="117.75" customHeight="1" outlineLevel="2" x14ac:dyDescent="0.25">
      <c r="A39" s="54"/>
      <c r="B39" s="46">
        <v>23</v>
      </c>
      <c r="C39" s="47">
        <f t="shared" si="1"/>
        <v>24</v>
      </c>
      <c r="D39" s="55" t="s">
        <v>56</v>
      </c>
      <c r="E39" s="55" t="s">
        <v>15</v>
      </c>
      <c r="F39" s="55" t="s">
        <v>57</v>
      </c>
      <c r="G39" s="55" t="s">
        <v>59</v>
      </c>
      <c r="H39" s="55" t="s">
        <v>61</v>
      </c>
      <c r="I39" s="55" t="s">
        <v>28</v>
      </c>
      <c r="J39" s="55" t="s">
        <v>25</v>
      </c>
      <c r="K39" s="55" t="s">
        <v>31</v>
      </c>
      <c r="L39" s="72" t="s">
        <v>62</v>
      </c>
      <c r="M39" s="57">
        <v>130</v>
      </c>
      <c r="N39" s="57"/>
      <c r="O39" s="57"/>
      <c r="P39" s="58">
        <v>1.5</v>
      </c>
      <c r="Q39" s="58">
        <v>2.6</v>
      </c>
      <c r="R39" s="58">
        <v>2.8</v>
      </c>
      <c r="S39" s="59"/>
      <c r="T39" s="53"/>
      <c r="U39" s="60"/>
      <c r="V39" s="60"/>
    </row>
    <row r="40" spans="1:22" s="61" customFormat="1" ht="117.75" hidden="1" customHeight="1" outlineLevel="4" x14ac:dyDescent="0.25">
      <c r="A40" s="54"/>
      <c r="B40" s="46">
        <v>29</v>
      </c>
      <c r="C40" s="47" t="e">
        <f>#REF!+1</f>
        <v>#REF!</v>
      </c>
      <c r="D40" s="55" t="s">
        <v>56</v>
      </c>
      <c r="E40" s="55" t="s">
        <v>15</v>
      </c>
      <c r="F40" s="55" t="s">
        <v>63</v>
      </c>
      <c r="G40" s="55" t="s">
        <v>65</v>
      </c>
      <c r="H40" s="55" t="s">
        <v>23</v>
      </c>
      <c r="I40" s="55" t="s">
        <v>24</v>
      </c>
      <c r="J40" s="55" t="s">
        <v>25</v>
      </c>
      <c r="K40" s="55" t="s">
        <v>23</v>
      </c>
      <c r="L40" s="72" t="s">
        <v>66</v>
      </c>
      <c r="M40" s="57"/>
      <c r="N40" s="57"/>
      <c r="O40" s="57"/>
      <c r="P40" s="58">
        <f t="shared" ref="P40:R41" si="3">P41</f>
        <v>0</v>
      </c>
      <c r="Q40" s="58">
        <f t="shared" si="3"/>
        <v>0</v>
      </c>
      <c r="R40" s="58">
        <f t="shared" si="3"/>
        <v>0</v>
      </c>
      <c r="S40" s="59"/>
      <c r="T40" s="53"/>
      <c r="U40" s="60"/>
      <c r="V40" s="60"/>
    </row>
    <row r="41" spans="1:22" s="61" customFormat="1" ht="75" hidden="1" customHeight="1" outlineLevel="4" x14ac:dyDescent="0.25">
      <c r="A41" s="54"/>
      <c r="B41" s="46">
        <v>30</v>
      </c>
      <c r="C41" s="47" t="e">
        <f t="shared" si="1"/>
        <v>#REF!</v>
      </c>
      <c r="D41" s="55" t="s">
        <v>56</v>
      </c>
      <c r="E41" s="55" t="s">
        <v>15</v>
      </c>
      <c r="F41" s="55" t="s">
        <v>63</v>
      </c>
      <c r="G41" s="55" t="s">
        <v>65</v>
      </c>
      <c r="H41" s="55" t="s">
        <v>52</v>
      </c>
      <c r="I41" s="55" t="s">
        <v>24</v>
      </c>
      <c r="J41" s="55" t="s">
        <v>25</v>
      </c>
      <c r="K41" s="55" t="s">
        <v>23</v>
      </c>
      <c r="L41" s="72" t="s">
        <v>67</v>
      </c>
      <c r="M41" s="57"/>
      <c r="N41" s="57"/>
      <c r="O41" s="57"/>
      <c r="P41" s="58">
        <f t="shared" si="3"/>
        <v>0</v>
      </c>
      <c r="Q41" s="58">
        <f t="shared" si="3"/>
        <v>0</v>
      </c>
      <c r="R41" s="58">
        <f t="shared" si="3"/>
        <v>0</v>
      </c>
      <c r="S41" s="59"/>
      <c r="T41" s="53"/>
      <c r="U41" s="60"/>
      <c r="V41" s="60"/>
    </row>
    <row r="42" spans="1:22" s="61" customFormat="1" ht="75.75" hidden="1" customHeight="1" outlineLevel="4" x14ac:dyDescent="0.25">
      <c r="A42" s="54"/>
      <c r="B42" s="46">
        <v>31</v>
      </c>
      <c r="C42" s="47" t="e">
        <f t="shared" si="1"/>
        <v>#REF!</v>
      </c>
      <c r="D42" s="55" t="s">
        <v>56</v>
      </c>
      <c r="E42" s="55" t="s">
        <v>15</v>
      </c>
      <c r="F42" s="55" t="s">
        <v>63</v>
      </c>
      <c r="G42" s="55" t="s">
        <v>65</v>
      </c>
      <c r="H42" s="55" t="s">
        <v>68</v>
      </c>
      <c r="I42" s="55" t="s">
        <v>46</v>
      </c>
      <c r="J42" s="55" t="s">
        <v>25</v>
      </c>
      <c r="K42" s="55" t="s">
        <v>64</v>
      </c>
      <c r="L42" s="72" t="s">
        <v>69</v>
      </c>
      <c r="M42" s="57"/>
      <c r="N42" s="57"/>
      <c r="O42" s="57"/>
      <c r="P42" s="58">
        <v>0</v>
      </c>
      <c r="Q42" s="58">
        <v>0</v>
      </c>
      <c r="R42" s="58">
        <v>0</v>
      </c>
      <c r="S42" s="59"/>
      <c r="T42" s="53"/>
      <c r="U42" s="60"/>
      <c r="V42" s="60"/>
    </row>
    <row r="43" spans="1:22" ht="57.75" customHeight="1" outlineLevel="1" collapsed="1" x14ac:dyDescent="0.2">
      <c r="A43" s="23"/>
      <c r="B43" s="46">
        <v>32</v>
      </c>
      <c r="C43" s="47">
        <v>25</v>
      </c>
      <c r="D43" s="48" t="s">
        <v>56</v>
      </c>
      <c r="E43" s="48" t="s">
        <v>15</v>
      </c>
      <c r="F43" s="48" t="s">
        <v>70</v>
      </c>
      <c r="G43" s="48" t="s">
        <v>24</v>
      </c>
      <c r="H43" s="48" t="s">
        <v>23</v>
      </c>
      <c r="I43" s="48" t="s">
        <v>24</v>
      </c>
      <c r="J43" s="48" t="s">
        <v>25</v>
      </c>
      <c r="K43" s="48" t="s">
        <v>23</v>
      </c>
      <c r="L43" s="49" t="s">
        <v>71</v>
      </c>
      <c r="M43" s="64">
        <v>31</v>
      </c>
      <c r="N43" s="64"/>
      <c r="O43" s="64"/>
      <c r="P43" s="51">
        <f>P48</f>
        <v>63</v>
      </c>
      <c r="Q43" s="51">
        <f>Q48</f>
        <v>65</v>
      </c>
      <c r="R43" s="51">
        <f>R48</f>
        <v>67</v>
      </c>
      <c r="S43" s="52"/>
      <c r="T43" s="53"/>
      <c r="U43" s="53"/>
      <c r="V43" s="53"/>
    </row>
    <row r="44" spans="1:22" s="61" customFormat="1" hidden="1" outlineLevel="2" x14ac:dyDescent="0.25">
      <c r="A44" s="54"/>
      <c r="B44" s="46">
        <v>33</v>
      </c>
      <c r="C44" s="47">
        <f t="shared" si="1"/>
        <v>26</v>
      </c>
      <c r="D44" s="55" t="s">
        <v>56</v>
      </c>
      <c r="E44" s="55" t="s">
        <v>15</v>
      </c>
      <c r="F44" s="55" t="s">
        <v>70</v>
      </c>
      <c r="G44" s="55" t="s">
        <v>28</v>
      </c>
      <c r="H44" s="55" t="s">
        <v>23</v>
      </c>
      <c r="I44" s="55" t="s">
        <v>24</v>
      </c>
      <c r="J44" s="55" t="s">
        <v>25</v>
      </c>
      <c r="K44" s="55" t="s">
        <v>72</v>
      </c>
      <c r="L44" s="73" t="s">
        <v>73</v>
      </c>
      <c r="M44" s="57">
        <v>31</v>
      </c>
      <c r="N44" s="57"/>
      <c r="O44" s="57"/>
      <c r="P44" s="58">
        <f>P45</f>
        <v>0</v>
      </c>
      <c r="Q44" s="58">
        <f>Q45</f>
        <v>0</v>
      </c>
      <c r="R44" s="58">
        <f>R45</f>
        <v>0</v>
      </c>
      <c r="S44" s="59"/>
      <c r="T44" s="53"/>
      <c r="U44" s="60"/>
      <c r="V44" s="60"/>
    </row>
    <row r="45" spans="1:22" s="61" customFormat="1" ht="56.25" hidden="1" customHeight="1" outlineLevel="3" x14ac:dyDescent="0.25">
      <c r="A45" s="54"/>
      <c r="B45" s="46">
        <v>34</v>
      </c>
      <c r="C45" s="47">
        <f t="shared" si="1"/>
        <v>27</v>
      </c>
      <c r="D45" s="55" t="s">
        <v>56</v>
      </c>
      <c r="E45" s="74" t="s">
        <v>15</v>
      </c>
      <c r="F45" s="74" t="s">
        <v>70</v>
      </c>
      <c r="G45" s="74" t="s">
        <v>28</v>
      </c>
      <c r="H45" s="74" t="s">
        <v>74</v>
      </c>
      <c r="I45" s="74" t="s">
        <v>46</v>
      </c>
      <c r="J45" s="74" t="s">
        <v>25</v>
      </c>
      <c r="K45" s="74" t="s">
        <v>72</v>
      </c>
      <c r="L45" s="72" t="s">
        <v>75</v>
      </c>
      <c r="M45" s="57">
        <v>31</v>
      </c>
      <c r="N45" s="57"/>
      <c r="O45" s="57"/>
      <c r="P45" s="58">
        <v>0</v>
      </c>
      <c r="Q45" s="58">
        <v>0</v>
      </c>
      <c r="R45" s="58">
        <v>0</v>
      </c>
      <c r="S45" s="59"/>
      <c r="T45" s="53"/>
      <c r="U45" s="60"/>
      <c r="V45" s="60"/>
    </row>
    <row r="46" spans="1:22" s="61" customFormat="1" hidden="1" outlineLevel="3" x14ac:dyDescent="0.25">
      <c r="A46" s="54"/>
      <c r="B46" s="46">
        <v>4</v>
      </c>
      <c r="C46" s="47">
        <f t="shared" si="1"/>
        <v>28</v>
      </c>
      <c r="D46" s="55" t="s">
        <v>76</v>
      </c>
      <c r="E46" s="74" t="s">
        <v>15</v>
      </c>
      <c r="F46" s="74" t="s">
        <v>70</v>
      </c>
      <c r="G46" s="74" t="s">
        <v>30</v>
      </c>
      <c r="H46" s="74" t="s">
        <v>23</v>
      </c>
      <c r="I46" s="74" t="s">
        <v>24</v>
      </c>
      <c r="J46" s="74" t="s">
        <v>25</v>
      </c>
      <c r="K46" s="74" t="s">
        <v>72</v>
      </c>
      <c r="L46" s="73" t="s">
        <v>77</v>
      </c>
      <c r="M46" s="57"/>
      <c r="N46" s="57"/>
      <c r="O46" s="57"/>
      <c r="P46" s="58">
        <f>P47</f>
        <v>0</v>
      </c>
      <c r="Q46" s="58">
        <f>Q47</f>
        <v>0</v>
      </c>
      <c r="R46" s="58">
        <f>R47</f>
        <v>0</v>
      </c>
      <c r="S46" s="59"/>
      <c r="T46" s="53"/>
      <c r="U46" s="60"/>
      <c r="V46" s="60"/>
    </row>
    <row r="47" spans="1:22" s="61" customFormat="1" hidden="1" outlineLevel="3" x14ac:dyDescent="0.25">
      <c r="A47" s="54"/>
      <c r="B47" s="46">
        <v>4</v>
      </c>
      <c r="C47" s="47">
        <f t="shared" si="1"/>
        <v>29</v>
      </c>
      <c r="D47" s="55" t="s">
        <v>76</v>
      </c>
      <c r="E47" s="74" t="s">
        <v>15</v>
      </c>
      <c r="F47" s="74" t="s">
        <v>70</v>
      </c>
      <c r="G47" s="74" t="s">
        <v>30</v>
      </c>
      <c r="H47" s="74" t="s">
        <v>74</v>
      </c>
      <c r="I47" s="74" t="s">
        <v>39</v>
      </c>
      <c r="J47" s="74" t="s">
        <v>25</v>
      </c>
      <c r="K47" s="74" t="s">
        <v>72</v>
      </c>
      <c r="L47" s="73" t="s">
        <v>78</v>
      </c>
      <c r="M47" s="57"/>
      <c r="N47" s="57"/>
      <c r="O47" s="57"/>
      <c r="P47" s="58"/>
      <c r="Q47" s="58"/>
      <c r="R47" s="58"/>
      <c r="S47" s="59"/>
      <c r="T47" s="53"/>
      <c r="U47" s="60"/>
      <c r="V47" s="60"/>
    </row>
    <row r="48" spans="1:22" s="61" customFormat="1" outlineLevel="3" x14ac:dyDescent="0.25">
      <c r="A48" s="54"/>
      <c r="B48" s="46">
        <v>35</v>
      </c>
      <c r="C48" s="47">
        <v>26</v>
      </c>
      <c r="D48" s="55" t="s">
        <v>56</v>
      </c>
      <c r="E48" s="55" t="s">
        <v>15</v>
      </c>
      <c r="F48" s="55" t="s">
        <v>70</v>
      </c>
      <c r="G48" s="55" t="s">
        <v>30</v>
      </c>
      <c r="H48" s="55" t="s">
        <v>23</v>
      </c>
      <c r="I48" s="55" t="s">
        <v>24</v>
      </c>
      <c r="J48" s="55" t="s">
        <v>25</v>
      </c>
      <c r="K48" s="55" t="s">
        <v>72</v>
      </c>
      <c r="L48" s="72" t="s">
        <v>77</v>
      </c>
      <c r="M48" s="57"/>
      <c r="N48" s="57"/>
      <c r="O48" s="57"/>
      <c r="P48" s="58">
        <f t="shared" ref="P48:R49" si="4">P49</f>
        <v>63</v>
      </c>
      <c r="Q48" s="58">
        <f t="shared" si="4"/>
        <v>65</v>
      </c>
      <c r="R48" s="58">
        <f t="shared" si="4"/>
        <v>67</v>
      </c>
      <c r="S48" s="59"/>
      <c r="T48" s="53"/>
      <c r="U48" s="60"/>
      <c r="V48" s="60"/>
    </row>
    <row r="49" spans="1:24" s="61" customFormat="1" ht="46.5" customHeight="1" outlineLevel="3" x14ac:dyDescent="0.25">
      <c r="A49" s="54"/>
      <c r="B49" s="46">
        <v>36</v>
      </c>
      <c r="C49" s="47">
        <v>27</v>
      </c>
      <c r="D49" s="55" t="s">
        <v>56</v>
      </c>
      <c r="E49" s="55" t="s">
        <v>15</v>
      </c>
      <c r="F49" s="55" t="s">
        <v>70</v>
      </c>
      <c r="G49" s="55" t="s">
        <v>30</v>
      </c>
      <c r="H49" s="55" t="s">
        <v>79</v>
      </c>
      <c r="I49" s="55" t="s">
        <v>24</v>
      </c>
      <c r="J49" s="55" t="s">
        <v>25</v>
      </c>
      <c r="K49" s="55" t="s">
        <v>72</v>
      </c>
      <c r="L49" s="72" t="s">
        <v>80</v>
      </c>
      <c r="M49" s="57"/>
      <c r="N49" s="57"/>
      <c r="O49" s="57"/>
      <c r="P49" s="58">
        <f t="shared" si="4"/>
        <v>63</v>
      </c>
      <c r="Q49" s="58">
        <f t="shared" si="4"/>
        <v>65</v>
      </c>
      <c r="R49" s="58">
        <f t="shared" si="4"/>
        <v>67</v>
      </c>
      <c r="S49" s="59"/>
      <c r="T49" s="53"/>
      <c r="U49" s="60"/>
      <c r="V49" s="60"/>
    </row>
    <row r="50" spans="1:24" s="61" customFormat="1" ht="60.75" customHeight="1" outlineLevel="3" x14ac:dyDescent="0.25">
      <c r="A50" s="54"/>
      <c r="B50" s="46">
        <v>37</v>
      </c>
      <c r="C50" s="47">
        <v>28</v>
      </c>
      <c r="D50" s="55" t="s">
        <v>56</v>
      </c>
      <c r="E50" s="74" t="s">
        <v>15</v>
      </c>
      <c r="F50" s="74" t="s">
        <v>70</v>
      </c>
      <c r="G50" s="74" t="s">
        <v>30</v>
      </c>
      <c r="H50" s="74" t="s">
        <v>81</v>
      </c>
      <c r="I50" s="74" t="s">
        <v>46</v>
      </c>
      <c r="J50" s="74" t="s">
        <v>25</v>
      </c>
      <c r="K50" s="74" t="s">
        <v>72</v>
      </c>
      <c r="L50" s="72" t="s">
        <v>82</v>
      </c>
      <c r="M50" s="57"/>
      <c r="N50" s="57"/>
      <c r="O50" s="57"/>
      <c r="P50" s="58">
        <v>63</v>
      </c>
      <c r="Q50" s="58">
        <v>65</v>
      </c>
      <c r="R50" s="58">
        <v>67</v>
      </c>
      <c r="S50" s="59"/>
      <c r="T50" s="53"/>
      <c r="U50" s="60"/>
      <c r="V50" s="60"/>
    </row>
    <row r="51" spans="1:24" s="45" customFormat="1" x14ac:dyDescent="0.2">
      <c r="A51" s="36"/>
      <c r="B51" s="37">
        <v>42</v>
      </c>
      <c r="C51" s="47">
        <v>29</v>
      </c>
      <c r="D51" s="39" t="s">
        <v>23</v>
      </c>
      <c r="E51" s="39" t="s">
        <v>16</v>
      </c>
      <c r="F51" s="39" t="s">
        <v>24</v>
      </c>
      <c r="G51" s="39" t="s">
        <v>24</v>
      </c>
      <c r="H51" s="39" t="s">
        <v>23</v>
      </c>
      <c r="I51" s="39" t="s">
        <v>24</v>
      </c>
      <c r="J51" s="39" t="s">
        <v>25</v>
      </c>
      <c r="K51" s="39" t="s">
        <v>23</v>
      </c>
      <c r="L51" s="75" t="s">
        <v>83</v>
      </c>
      <c r="M51" s="41" t="e">
        <f>M52</f>
        <v>#REF!</v>
      </c>
      <c r="N51" s="41"/>
      <c r="O51" s="41"/>
      <c r="P51" s="42">
        <f>P52</f>
        <v>9608.5999999999985</v>
      </c>
      <c r="Q51" s="42">
        <f>Q52</f>
        <v>4844.1000000000004</v>
      </c>
      <c r="R51" s="42">
        <f>R52</f>
        <v>4832.5</v>
      </c>
      <c r="S51" s="43"/>
      <c r="T51" s="43"/>
      <c r="U51" s="43"/>
      <c r="V51" s="43"/>
      <c r="W51" s="43"/>
      <c r="X51" s="43"/>
    </row>
    <row r="52" spans="1:24" ht="59.25" customHeight="1" x14ac:dyDescent="0.2">
      <c r="A52" s="23"/>
      <c r="B52" s="46">
        <v>43</v>
      </c>
      <c r="C52" s="47">
        <v>30</v>
      </c>
      <c r="D52" s="48" t="s">
        <v>56</v>
      </c>
      <c r="E52" s="48" t="s">
        <v>16</v>
      </c>
      <c r="F52" s="48" t="s">
        <v>30</v>
      </c>
      <c r="G52" s="48" t="s">
        <v>24</v>
      </c>
      <c r="H52" s="48" t="s">
        <v>23</v>
      </c>
      <c r="I52" s="48" t="s">
        <v>24</v>
      </c>
      <c r="J52" s="48" t="s">
        <v>25</v>
      </c>
      <c r="K52" s="48" t="s">
        <v>23</v>
      </c>
      <c r="L52" s="63" t="s">
        <v>84</v>
      </c>
      <c r="M52" s="64" t="e">
        <f>M53+M69+#REF!+#REF!</f>
        <v>#REF!</v>
      </c>
      <c r="N52" s="64"/>
      <c r="O52" s="64"/>
      <c r="P52" s="51">
        <f>P53+P58+P64</f>
        <v>9608.5999999999985</v>
      </c>
      <c r="Q52" s="51">
        <f>Q53+Q58+Q64</f>
        <v>4844.1000000000004</v>
      </c>
      <c r="R52" s="51">
        <f>R53+R58+R64</f>
        <v>4832.5</v>
      </c>
      <c r="S52" s="52"/>
      <c r="T52" s="52"/>
      <c r="U52" s="52"/>
      <c r="V52" s="52"/>
      <c r="W52" s="52"/>
      <c r="X52" s="52"/>
    </row>
    <row r="53" spans="1:24" s="45" customFormat="1" ht="31.5" x14ac:dyDescent="0.2">
      <c r="A53" s="36"/>
      <c r="B53" s="37">
        <v>44</v>
      </c>
      <c r="C53" s="47">
        <v>31</v>
      </c>
      <c r="D53" s="39" t="s">
        <v>56</v>
      </c>
      <c r="E53" s="39" t="s">
        <v>16</v>
      </c>
      <c r="F53" s="39" t="s">
        <v>30</v>
      </c>
      <c r="G53" s="39" t="s">
        <v>46</v>
      </c>
      <c r="H53" s="39" t="s">
        <v>23</v>
      </c>
      <c r="I53" s="39" t="s">
        <v>24</v>
      </c>
      <c r="J53" s="39" t="s">
        <v>25</v>
      </c>
      <c r="K53" s="39" t="s">
        <v>119</v>
      </c>
      <c r="L53" s="75" t="s">
        <v>85</v>
      </c>
      <c r="M53" s="41">
        <v>86700.5</v>
      </c>
      <c r="N53" s="41"/>
      <c r="O53" s="41"/>
      <c r="P53" s="42">
        <f>P54</f>
        <v>2555.6999999999998</v>
      </c>
      <c r="Q53" s="42">
        <f>Q54</f>
        <v>2057.9</v>
      </c>
      <c r="R53" s="42">
        <f>R54</f>
        <v>2083.5</v>
      </c>
      <c r="S53" s="43"/>
      <c r="T53" s="43"/>
      <c r="U53" s="43"/>
      <c r="V53" s="44"/>
    </row>
    <row r="54" spans="1:24" ht="36.75" customHeight="1" x14ac:dyDescent="0.2">
      <c r="A54" s="23"/>
      <c r="B54" s="46">
        <v>45</v>
      </c>
      <c r="C54" s="47">
        <v>32</v>
      </c>
      <c r="D54" s="48" t="s">
        <v>56</v>
      </c>
      <c r="E54" s="48" t="s">
        <v>16</v>
      </c>
      <c r="F54" s="48" t="s">
        <v>30</v>
      </c>
      <c r="G54" s="48" t="s">
        <v>86</v>
      </c>
      <c r="H54" s="48" t="s">
        <v>87</v>
      </c>
      <c r="I54" s="48" t="s">
        <v>24</v>
      </c>
      <c r="J54" s="48" t="s">
        <v>25</v>
      </c>
      <c r="K54" s="48" t="s">
        <v>119</v>
      </c>
      <c r="L54" s="49" t="s">
        <v>88</v>
      </c>
      <c r="M54" s="64">
        <v>84909.7</v>
      </c>
      <c r="N54" s="64"/>
      <c r="O54" s="64"/>
      <c r="P54" s="51">
        <f>P56+P57</f>
        <v>2555.6999999999998</v>
      </c>
      <c r="Q54" s="51">
        <f>Q56+Q57</f>
        <v>2057.9</v>
      </c>
      <c r="R54" s="51">
        <f>R56+R57</f>
        <v>2083.5</v>
      </c>
      <c r="S54" s="76"/>
      <c r="T54" s="76"/>
      <c r="U54" s="76"/>
      <c r="V54" s="77"/>
    </row>
    <row r="55" spans="1:24" ht="42" customHeight="1" x14ac:dyDescent="0.2">
      <c r="A55" s="23"/>
      <c r="B55" s="46"/>
      <c r="C55" s="47">
        <v>33</v>
      </c>
      <c r="D55" s="48" t="s">
        <v>56</v>
      </c>
      <c r="E55" s="48" t="s">
        <v>16</v>
      </c>
      <c r="F55" s="48" t="s">
        <v>30</v>
      </c>
      <c r="G55" s="48" t="s">
        <v>86</v>
      </c>
      <c r="H55" s="48" t="s">
        <v>87</v>
      </c>
      <c r="I55" s="48" t="s">
        <v>46</v>
      </c>
      <c r="J55" s="48" t="s">
        <v>25</v>
      </c>
      <c r="K55" s="48" t="s">
        <v>119</v>
      </c>
      <c r="L55" s="63" t="s">
        <v>110</v>
      </c>
      <c r="M55" s="64"/>
      <c r="N55" s="64"/>
      <c r="O55" s="64"/>
      <c r="P55" s="51">
        <f>P56+P57</f>
        <v>2555.6999999999998</v>
      </c>
      <c r="Q55" s="51">
        <f>Q56+Q57</f>
        <v>2057.9</v>
      </c>
      <c r="R55" s="51">
        <f>R56+R57</f>
        <v>2083.5</v>
      </c>
      <c r="S55" s="76"/>
      <c r="T55" s="76"/>
      <c r="U55" s="76"/>
      <c r="V55" s="77"/>
    </row>
    <row r="56" spans="1:24" ht="51.75" customHeight="1" x14ac:dyDescent="0.2">
      <c r="A56" s="23">
        <v>5160101</v>
      </c>
      <c r="B56" s="46">
        <v>47</v>
      </c>
      <c r="C56" s="47">
        <v>34</v>
      </c>
      <c r="D56" s="55" t="s">
        <v>56</v>
      </c>
      <c r="E56" s="55" t="s">
        <v>16</v>
      </c>
      <c r="F56" s="55" t="s">
        <v>30</v>
      </c>
      <c r="G56" s="55" t="s">
        <v>86</v>
      </c>
      <c r="H56" s="55" t="s">
        <v>87</v>
      </c>
      <c r="I56" s="55" t="s">
        <v>46</v>
      </c>
      <c r="J56" s="55" t="s">
        <v>89</v>
      </c>
      <c r="K56" s="55" t="s">
        <v>119</v>
      </c>
      <c r="L56" s="67" t="s">
        <v>90</v>
      </c>
      <c r="M56" s="78">
        <v>2145.3000000000002</v>
      </c>
      <c r="N56" s="78">
        <v>2157.1999999999998</v>
      </c>
      <c r="O56" s="78">
        <v>2157.1999999999998</v>
      </c>
      <c r="P56" s="58">
        <v>1869.5</v>
      </c>
      <c r="Q56" s="58">
        <v>1509</v>
      </c>
      <c r="R56" s="58">
        <v>1534.6</v>
      </c>
      <c r="S56" s="52"/>
      <c r="T56" s="53"/>
      <c r="U56" s="53"/>
      <c r="V56" s="53"/>
    </row>
    <row r="57" spans="1:24" ht="57.75" customHeight="1" x14ac:dyDescent="0.2">
      <c r="A57" s="23"/>
      <c r="B57" s="46"/>
      <c r="C57" s="47">
        <v>35</v>
      </c>
      <c r="D57" s="55" t="s">
        <v>56</v>
      </c>
      <c r="E57" s="55" t="s">
        <v>16</v>
      </c>
      <c r="F57" s="55" t="s">
        <v>30</v>
      </c>
      <c r="G57" s="55" t="s">
        <v>86</v>
      </c>
      <c r="H57" s="55" t="s">
        <v>87</v>
      </c>
      <c r="I57" s="55" t="s">
        <v>46</v>
      </c>
      <c r="J57" s="55" t="s">
        <v>91</v>
      </c>
      <c r="K57" s="55" t="s">
        <v>119</v>
      </c>
      <c r="L57" s="67" t="s">
        <v>92</v>
      </c>
      <c r="M57" s="78"/>
      <c r="N57" s="78"/>
      <c r="O57" s="78"/>
      <c r="P57" s="58">
        <v>686.2</v>
      </c>
      <c r="Q57" s="58">
        <v>548.9</v>
      </c>
      <c r="R57" s="58">
        <v>548.9</v>
      </c>
      <c r="S57" s="52"/>
      <c r="T57" s="53"/>
      <c r="U57" s="53"/>
      <c r="V57" s="53"/>
    </row>
    <row r="58" spans="1:24" s="85" customFormat="1" ht="39" customHeight="1" x14ac:dyDescent="0.2">
      <c r="A58" s="79"/>
      <c r="B58" s="46">
        <v>48</v>
      </c>
      <c r="C58" s="47">
        <v>36</v>
      </c>
      <c r="D58" s="48" t="s">
        <v>56</v>
      </c>
      <c r="E58" s="48" t="s">
        <v>16</v>
      </c>
      <c r="F58" s="48" t="s">
        <v>30</v>
      </c>
      <c r="G58" s="48" t="s">
        <v>93</v>
      </c>
      <c r="H58" s="48" t="s">
        <v>23</v>
      </c>
      <c r="I58" s="48" t="s">
        <v>24</v>
      </c>
      <c r="J58" s="48" t="s">
        <v>25</v>
      </c>
      <c r="K58" s="48" t="s">
        <v>119</v>
      </c>
      <c r="L58" s="80" t="s">
        <v>94</v>
      </c>
      <c r="M58" s="81">
        <f>M63</f>
        <v>61.5</v>
      </c>
      <c r="N58" s="82" t="s">
        <v>95</v>
      </c>
      <c r="O58" s="82" t="s">
        <v>95</v>
      </c>
      <c r="P58" s="51">
        <f>P59+P62</f>
        <v>73.5</v>
      </c>
      <c r="Q58" s="51">
        <f>Q59+Q62</f>
        <v>80.199999999999989</v>
      </c>
      <c r="R58" s="51">
        <f>R59+R62</f>
        <v>81.099999999999994</v>
      </c>
      <c r="S58" s="83"/>
      <c r="T58" s="84"/>
      <c r="U58" s="84"/>
      <c r="V58" s="84"/>
    </row>
    <row r="59" spans="1:24" s="85" customFormat="1" ht="63.75" customHeight="1" x14ac:dyDescent="0.2">
      <c r="A59" s="79"/>
      <c r="B59" s="46"/>
      <c r="C59" s="47">
        <v>37</v>
      </c>
      <c r="D59" s="48" t="s">
        <v>56</v>
      </c>
      <c r="E59" s="48" t="s">
        <v>16</v>
      </c>
      <c r="F59" s="48" t="s">
        <v>30</v>
      </c>
      <c r="G59" s="48" t="s">
        <v>93</v>
      </c>
      <c r="H59" s="48" t="s">
        <v>137</v>
      </c>
      <c r="I59" s="48" t="s">
        <v>24</v>
      </c>
      <c r="J59" s="48" t="s">
        <v>25</v>
      </c>
      <c r="K59" s="48" t="s">
        <v>119</v>
      </c>
      <c r="L59" s="80" t="s">
        <v>138</v>
      </c>
      <c r="M59" s="81">
        <v>3.1</v>
      </c>
      <c r="N59" s="82" t="s">
        <v>139</v>
      </c>
      <c r="O59" s="82" t="s">
        <v>139</v>
      </c>
      <c r="P59" s="51">
        <v>0</v>
      </c>
      <c r="Q59" s="51">
        <v>3.1</v>
      </c>
      <c r="R59" s="51">
        <v>3.1</v>
      </c>
      <c r="S59" s="83"/>
      <c r="T59" s="84"/>
      <c r="U59" s="84"/>
      <c r="V59" s="84"/>
    </row>
    <row r="60" spans="1:24" s="109" customFormat="1" ht="66" customHeight="1" x14ac:dyDescent="0.2">
      <c r="A60" s="106"/>
      <c r="B60" s="46"/>
      <c r="C60" s="47">
        <v>38</v>
      </c>
      <c r="D60" s="55" t="s">
        <v>56</v>
      </c>
      <c r="E60" s="55" t="s">
        <v>16</v>
      </c>
      <c r="F60" s="55" t="s">
        <v>30</v>
      </c>
      <c r="G60" s="55" t="s">
        <v>93</v>
      </c>
      <c r="H60" s="55" t="s">
        <v>137</v>
      </c>
      <c r="I60" s="55" t="s">
        <v>46</v>
      </c>
      <c r="J60" s="55" t="s">
        <v>25</v>
      </c>
      <c r="K60" s="55" t="s">
        <v>119</v>
      </c>
      <c r="L60" s="89" t="s">
        <v>140</v>
      </c>
      <c r="M60" s="78">
        <v>3.1</v>
      </c>
      <c r="N60" s="88" t="s">
        <v>139</v>
      </c>
      <c r="O60" s="88" t="s">
        <v>139</v>
      </c>
      <c r="P60" s="58">
        <v>0</v>
      </c>
      <c r="Q60" s="58">
        <v>3.1</v>
      </c>
      <c r="R60" s="58">
        <v>3.1</v>
      </c>
      <c r="S60" s="107"/>
      <c r="T60" s="108"/>
      <c r="U60" s="108"/>
      <c r="V60" s="108"/>
    </row>
    <row r="61" spans="1:24" s="109" customFormat="1" ht="115.5" customHeight="1" x14ac:dyDescent="0.2">
      <c r="A61" s="106"/>
      <c r="B61" s="46"/>
      <c r="C61" s="47">
        <v>39</v>
      </c>
      <c r="D61" s="55" t="s">
        <v>56</v>
      </c>
      <c r="E61" s="55" t="s">
        <v>16</v>
      </c>
      <c r="F61" s="55" t="s">
        <v>30</v>
      </c>
      <c r="G61" s="55" t="s">
        <v>93</v>
      </c>
      <c r="H61" s="55" t="s">
        <v>137</v>
      </c>
      <c r="I61" s="55" t="s">
        <v>46</v>
      </c>
      <c r="J61" s="55" t="s">
        <v>141</v>
      </c>
      <c r="K61" s="55" t="s">
        <v>119</v>
      </c>
      <c r="L61" s="110" t="s">
        <v>142</v>
      </c>
      <c r="M61" s="78">
        <v>3.1</v>
      </c>
      <c r="N61" s="88" t="s">
        <v>139</v>
      </c>
      <c r="O61" s="88" t="s">
        <v>139</v>
      </c>
      <c r="P61" s="58">
        <v>0</v>
      </c>
      <c r="Q61" s="58">
        <v>3.1</v>
      </c>
      <c r="R61" s="58">
        <v>3.1</v>
      </c>
      <c r="S61" s="107"/>
      <c r="T61" s="108"/>
      <c r="U61" s="108"/>
      <c r="V61" s="108"/>
    </row>
    <row r="62" spans="1:24" s="85" customFormat="1" ht="70.5" customHeight="1" x14ac:dyDescent="0.2">
      <c r="A62" s="79"/>
      <c r="B62" s="46"/>
      <c r="C62" s="47">
        <v>40</v>
      </c>
      <c r="D62" s="48" t="s">
        <v>56</v>
      </c>
      <c r="E62" s="48" t="s">
        <v>16</v>
      </c>
      <c r="F62" s="48" t="s">
        <v>30</v>
      </c>
      <c r="G62" s="48" t="s">
        <v>96</v>
      </c>
      <c r="H62" s="48" t="s">
        <v>97</v>
      </c>
      <c r="I62" s="48" t="s">
        <v>24</v>
      </c>
      <c r="J62" s="48" t="s">
        <v>25</v>
      </c>
      <c r="K62" s="48" t="s">
        <v>119</v>
      </c>
      <c r="L62" s="86" t="s">
        <v>98</v>
      </c>
      <c r="M62" s="81"/>
      <c r="N62" s="82"/>
      <c r="O62" s="82"/>
      <c r="P62" s="51">
        <f>P63</f>
        <v>73.5</v>
      </c>
      <c r="Q62" s="51">
        <f>Q63</f>
        <v>77.099999999999994</v>
      </c>
      <c r="R62" s="51">
        <f>R63</f>
        <v>78</v>
      </c>
      <c r="S62" s="83"/>
      <c r="T62" s="84"/>
      <c r="U62" s="84"/>
      <c r="V62" s="84"/>
    </row>
    <row r="63" spans="1:24" ht="75" customHeight="1" x14ac:dyDescent="0.2">
      <c r="A63" s="23"/>
      <c r="B63" s="46">
        <v>49</v>
      </c>
      <c r="C63" s="47">
        <v>41</v>
      </c>
      <c r="D63" s="55" t="s">
        <v>56</v>
      </c>
      <c r="E63" s="55" t="s">
        <v>16</v>
      </c>
      <c r="F63" s="55" t="s">
        <v>30</v>
      </c>
      <c r="G63" s="55" t="s">
        <v>96</v>
      </c>
      <c r="H63" s="55" t="s">
        <v>97</v>
      </c>
      <c r="I63" s="55" t="s">
        <v>46</v>
      </c>
      <c r="J63" s="55" t="s">
        <v>25</v>
      </c>
      <c r="K63" s="55" t="s">
        <v>119</v>
      </c>
      <c r="L63" s="89" t="s">
        <v>99</v>
      </c>
      <c r="M63" s="78">
        <v>61.5</v>
      </c>
      <c r="N63" s="88" t="s">
        <v>95</v>
      </c>
      <c r="O63" s="88" t="s">
        <v>95</v>
      </c>
      <c r="P63" s="58">
        <v>73.5</v>
      </c>
      <c r="Q63" s="58">
        <v>77.099999999999994</v>
      </c>
      <c r="R63" s="58">
        <v>78</v>
      </c>
      <c r="S63" s="52"/>
      <c r="T63" s="53"/>
      <c r="U63" s="53"/>
      <c r="V63" s="53"/>
    </row>
    <row r="64" spans="1:24" ht="26.25" customHeight="1" x14ac:dyDescent="0.2">
      <c r="A64" s="23"/>
      <c r="B64" s="46">
        <v>50</v>
      </c>
      <c r="C64" s="47">
        <v>42</v>
      </c>
      <c r="D64" s="48" t="s">
        <v>56</v>
      </c>
      <c r="E64" s="48" t="s">
        <v>16</v>
      </c>
      <c r="F64" s="48" t="s">
        <v>30</v>
      </c>
      <c r="G64" s="48" t="s">
        <v>100</v>
      </c>
      <c r="H64" s="48" t="s">
        <v>23</v>
      </c>
      <c r="I64" s="48" t="s">
        <v>24</v>
      </c>
      <c r="J64" s="48" t="s">
        <v>25</v>
      </c>
      <c r="K64" s="48" t="s">
        <v>119</v>
      </c>
      <c r="L64" s="86" t="s">
        <v>101</v>
      </c>
      <c r="M64" s="81">
        <f>M67</f>
        <v>601.1</v>
      </c>
      <c r="N64" s="81">
        <f>N67</f>
        <v>601.1</v>
      </c>
      <c r="O64" s="81">
        <f>O67</f>
        <v>601.1</v>
      </c>
      <c r="P64" s="51">
        <f>P65+P68</f>
        <v>6979.4</v>
      </c>
      <c r="Q64" s="51">
        <f>Q65+Q68</f>
        <v>2706</v>
      </c>
      <c r="R64" s="51">
        <f>R65+R68</f>
        <v>2667.8999999999996</v>
      </c>
      <c r="S64" s="52"/>
      <c r="T64" s="53"/>
      <c r="U64" s="53"/>
      <c r="V64" s="53"/>
    </row>
    <row r="65" spans="1:24" ht="95.25" customHeight="1" x14ac:dyDescent="0.2">
      <c r="A65" s="23"/>
      <c r="B65" s="46"/>
      <c r="C65" s="47">
        <v>43</v>
      </c>
      <c r="D65" s="48" t="s">
        <v>56</v>
      </c>
      <c r="E65" s="48" t="s">
        <v>16</v>
      </c>
      <c r="F65" s="48" t="s">
        <v>30</v>
      </c>
      <c r="G65" s="48" t="s">
        <v>100</v>
      </c>
      <c r="H65" s="48" t="s">
        <v>102</v>
      </c>
      <c r="I65" s="48" t="s">
        <v>24</v>
      </c>
      <c r="J65" s="48" t="s">
        <v>25</v>
      </c>
      <c r="K65" s="48" t="s">
        <v>119</v>
      </c>
      <c r="L65" s="80" t="s">
        <v>103</v>
      </c>
      <c r="M65" s="81"/>
      <c r="N65" s="81"/>
      <c r="O65" s="81"/>
      <c r="P65" s="51">
        <f>P66</f>
        <v>769.5</v>
      </c>
      <c r="Q65" s="51">
        <v>0</v>
      </c>
      <c r="R65" s="51">
        <v>0</v>
      </c>
      <c r="S65" s="52"/>
      <c r="T65" s="53"/>
      <c r="U65" s="53"/>
      <c r="V65" s="53"/>
    </row>
    <row r="66" spans="1:24" ht="99.75" customHeight="1" x14ac:dyDescent="0.2">
      <c r="A66" s="23"/>
      <c r="B66" s="46"/>
      <c r="C66" s="47">
        <v>44</v>
      </c>
      <c r="D66" s="48" t="s">
        <v>56</v>
      </c>
      <c r="E66" s="48" t="s">
        <v>16</v>
      </c>
      <c r="F66" s="48" t="s">
        <v>30</v>
      </c>
      <c r="G66" s="48" t="s">
        <v>100</v>
      </c>
      <c r="H66" s="48" t="s">
        <v>102</v>
      </c>
      <c r="I66" s="48" t="s">
        <v>46</v>
      </c>
      <c r="J66" s="48" t="s">
        <v>25</v>
      </c>
      <c r="K66" s="48" t="s">
        <v>119</v>
      </c>
      <c r="L66" s="89" t="s">
        <v>104</v>
      </c>
      <c r="M66" s="81"/>
      <c r="N66" s="81"/>
      <c r="O66" s="81"/>
      <c r="P66" s="51">
        <f>P67</f>
        <v>769.5</v>
      </c>
      <c r="Q66" s="51">
        <v>0</v>
      </c>
      <c r="R66" s="51">
        <v>0</v>
      </c>
      <c r="S66" s="52"/>
      <c r="T66" s="53"/>
      <c r="U66" s="53"/>
      <c r="V66" s="53"/>
    </row>
    <row r="67" spans="1:24" ht="272.25" customHeight="1" x14ac:dyDescent="0.2">
      <c r="A67" s="23">
        <v>4310101</v>
      </c>
      <c r="B67" s="46">
        <v>51</v>
      </c>
      <c r="C67" s="47">
        <v>45</v>
      </c>
      <c r="D67" s="55" t="s">
        <v>56</v>
      </c>
      <c r="E67" s="55" t="s">
        <v>16</v>
      </c>
      <c r="F67" s="55" t="s">
        <v>30</v>
      </c>
      <c r="G67" s="55" t="s">
        <v>100</v>
      </c>
      <c r="H67" s="55" t="s">
        <v>102</v>
      </c>
      <c r="I67" s="55" t="s">
        <v>46</v>
      </c>
      <c r="J67" s="55" t="s">
        <v>105</v>
      </c>
      <c r="K67" s="55" t="s">
        <v>119</v>
      </c>
      <c r="L67" s="90" t="s">
        <v>123</v>
      </c>
      <c r="M67" s="78">
        <v>601.1</v>
      </c>
      <c r="N67" s="78">
        <v>601.1</v>
      </c>
      <c r="O67" s="78">
        <v>601.1</v>
      </c>
      <c r="P67" s="58">
        <v>769.5</v>
      </c>
      <c r="Q67" s="58">
        <v>0</v>
      </c>
      <c r="R67" s="58">
        <v>0</v>
      </c>
      <c r="S67" s="52"/>
      <c r="T67" s="53"/>
      <c r="U67" s="53"/>
      <c r="V67" s="53"/>
    </row>
    <row r="68" spans="1:24" s="85" customFormat="1" ht="38.25" customHeight="1" x14ac:dyDescent="0.2">
      <c r="A68" s="79"/>
      <c r="B68" s="46">
        <v>52</v>
      </c>
      <c r="C68" s="47">
        <v>46</v>
      </c>
      <c r="D68" s="48" t="s">
        <v>56</v>
      </c>
      <c r="E68" s="48" t="s">
        <v>16</v>
      </c>
      <c r="F68" s="48" t="s">
        <v>30</v>
      </c>
      <c r="G68" s="48" t="s">
        <v>106</v>
      </c>
      <c r="H68" s="48" t="s">
        <v>107</v>
      </c>
      <c r="I68" s="48" t="s">
        <v>24</v>
      </c>
      <c r="J68" s="48" t="s">
        <v>25</v>
      </c>
      <c r="K68" s="48" t="s">
        <v>119</v>
      </c>
      <c r="L68" s="86" t="s">
        <v>108</v>
      </c>
      <c r="M68" s="81" t="e">
        <f t="shared" ref="M68:R68" si="5">M69</f>
        <v>#REF!</v>
      </c>
      <c r="N68" s="81" t="e">
        <f t="shared" si="5"/>
        <v>#REF!</v>
      </c>
      <c r="O68" s="81" t="e">
        <f t="shared" si="5"/>
        <v>#REF!</v>
      </c>
      <c r="P68" s="51">
        <f t="shared" si="5"/>
        <v>6209.9</v>
      </c>
      <c r="Q68" s="51">
        <f t="shared" si="5"/>
        <v>2706</v>
      </c>
      <c r="R68" s="51">
        <f t="shared" si="5"/>
        <v>2667.8999999999996</v>
      </c>
      <c r="S68" s="83"/>
      <c r="T68" s="83"/>
      <c r="U68" s="83"/>
      <c r="V68" s="83"/>
      <c r="W68" s="83"/>
      <c r="X68" s="83"/>
    </row>
    <row r="69" spans="1:24" ht="35.25" customHeight="1" x14ac:dyDescent="0.2">
      <c r="A69" s="23"/>
      <c r="B69" s="46">
        <v>53</v>
      </c>
      <c r="C69" s="47">
        <v>47</v>
      </c>
      <c r="D69" s="48" t="s">
        <v>56</v>
      </c>
      <c r="E69" s="48" t="s">
        <v>16</v>
      </c>
      <c r="F69" s="48" t="s">
        <v>30</v>
      </c>
      <c r="G69" s="48" t="s">
        <v>106</v>
      </c>
      <c r="H69" s="48" t="s">
        <v>107</v>
      </c>
      <c r="I69" s="48" t="s">
        <v>46</v>
      </c>
      <c r="J69" s="48" t="s">
        <v>25</v>
      </c>
      <c r="K69" s="48" t="s">
        <v>119</v>
      </c>
      <c r="L69" s="86" t="s">
        <v>112</v>
      </c>
      <c r="M69" s="78" t="e">
        <f>#REF!+#REF!+#REF!+#REF!+#REF!+#REF!+#REF!+#REF!+#REF!+#REF!</f>
        <v>#REF!</v>
      </c>
      <c r="N69" s="78" t="e">
        <f>#REF!+#REF!+#REF!</f>
        <v>#REF!</v>
      </c>
      <c r="O69" s="78" t="e">
        <f>#REF!+#REF!+#REF!</f>
        <v>#REF!</v>
      </c>
      <c r="P69" s="51">
        <f>P70+P71+P72+P73+P74</f>
        <v>6209.9</v>
      </c>
      <c r="Q69" s="51">
        <f>Q70+Q71+Q72+Q73+Q74</f>
        <v>2706</v>
      </c>
      <c r="R69" s="51">
        <f>R70+R71+R72+R73+R74</f>
        <v>2667.8999999999996</v>
      </c>
      <c r="S69" s="52"/>
      <c r="T69" s="53"/>
      <c r="U69" s="53"/>
      <c r="V69" s="53"/>
    </row>
    <row r="70" spans="1:24" s="92" customFormat="1" ht="66.75" customHeight="1" x14ac:dyDescent="0.2">
      <c r="A70" s="91"/>
      <c r="B70" s="46">
        <v>55</v>
      </c>
      <c r="C70" s="47">
        <v>48</v>
      </c>
      <c r="D70" s="55" t="s">
        <v>56</v>
      </c>
      <c r="E70" s="55" t="s">
        <v>16</v>
      </c>
      <c r="F70" s="55" t="s">
        <v>30</v>
      </c>
      <c r="G70" s="55" t="s">
        <v>106</v>
      </c>
      <c r="H70" s="55" t="s">
        <v>107</v>
      </c>
      <c r="I70" s="55" t="s">
        <v>46</v>
      </c>
      <c r="J70" s="55" t="s">
        <v>109</v>
      </c>
      <c r="K70" s="55" t="s">
        <v>119</v>
      </c>
      <c r="L70" s="87" t="s">
        <v>113</v>
      </c>
      <c r="M70" s="78">
        <v>1642.1</v>
      </c>
      <c r="N70" s="78">
        <v>1641.4</v>
      </c>
      <c r="O70" s="78">
        <v>1641.4</v>
      </c>
      <c r="P70" s="58">
        <v>3997.2</v>
      </c>
      <c r="Q70" s="58">
        <v>2402.6999999999998</v>
      </c>
      <c r="R70" s="58">
        <v>2335.1999999999998</v>
      </c>
      <c r="S70" s="76"/>
      <c r="T70" s="77"/>
      <c r="U70" s="77"/>
      <c r="V70" s="77"/>
    </row>
    <row r="71" spans="1:24" s="92" customFormat="1" ht="88.5" customHeight="1" x14ac:dyDescent="0.2">
      <c r="A71" s="91"/>
      <c r="B71" s="46"/>
      <c r="C71" s="47">
        <v>49</v>
      </c>
      <c r="D71" s="55" t="s">
        <v>56</v>
      </c>
      <c r="E71" s="55" t="s">
        <v>16</v>
      </c>
      <c r="F71" s="55" t="s">
        <v>30</v>
      </c>
      <c r="G71" s="55" t="s">
        <v>106</v>
      </c>
      <c r="H71" s="55" t="s">
        <v>107</v>
      </c>
      <c r="I71" s="55" t="s">
        <v>46</v>
      </c>
      <c r="J71" s="55" t="s">
        <v>131</v>
      </c>
      <c r="K71" s="55" t="s">
        <v>119</v>
      </c>
      <c r="L71" s="104" t="s">
        <v>132</v>
      </c>
      <c r="M71" s="78"/>
      <c r="N71" s="78"/>
      <c r="O71" s="78"/>
      <c r="P71" s="58">
        <v>246</v>
      </c>
      <c r="Q71" s="58">
        <v>255</v>
      </c>
      <c r="R71" s="58">
        <v>265</v>
      </c>
      <c r="S71" s="76"/>
      <c r="T71" s="77"/>
      <c r="U71" s="77"/>
      <c r="V71" s="77"/>
    </row>
    <row r="72" spans="1:24" ht="105.75" customHeight="1" x14ac:dyDescent="0.2">
      <c r="A72" s="23"/>
      <c r="B72" s="46"/>
      <c r="C72" s="47">
        <v>50</v>
      </c>
      <c r="D72" s="55" t="s">
        <v>56</v>
      </c>
      <c r="E72" s="55" t="s">
        <v>16</v>
      </c>
      <c r="F72" s="55" t="s">
        <v>30</v>
      </c>
      <c r="G72" s="55" t="s">
        <v>106</v>
      </c>
      <c r="H72" s="55" t="s">
        <v>107</v>
      </c>
      <c r="I72" s="55" t="s">
        <v>46</v>
      </c>
      <c r="J72" s="55" t="s">
        <v>129</v>
      </c>
      <c r="K72" s="55" t="s">
        <v>119</v>
      </c>
      <c r="L72" s="105" t="s">
        <v>134</v>
      </c>
      <c r="M72" s="78"/>
      <c r="N72" s="78"/>
      <c r="O72" s="78"/>
      <c r="P72" s="58">
        <v>1070.7</v>
      </c>
      <c r="Q72" s="58">
        <v>0</v>
      </c>
      <c r="R72" s="58">
        <v>0</v>
      </c>
      <c r="S72" s="52"/>
      <c r="T72" s="53"/>
      <c r="U72" s="53"/>
      <c r="V72" s="53"/>
    </row>
    <row r="73" spans="1:24" ht="66.75" customHeight="1" x14ac:dyDescent="0.2">
      <c r="A73" s="23"/>
      <c r="B73" s="46"/>
      <c r="C73" s="47">
        <v>51</v>
      </c>
      <c r="D73" s="55" t="s">
        <v>56</v>
      </c>
      <c r="E73" s="55" t="s">
        <v>16</v>
      </c>
      <c r="F73" s="55" t="s">
        <v>30</v>
      </c>
      <c r="G73" s="55" t="s">
        <v>106</v>
      </c>
      <c r="H73" s="55" t="s">
        <v>107</v>
      </c>
      <c r="I73" s="55" t="s">
        <v>46</v>
      </c>
      <c r="J73" s="55" t="s">
        <v>130</v>
      </c>
      <c r="K73" s="55" t="s">
        <v>119</v>
      </c>
      <c r="L73" s="105" t="s">
        <v>133</v>
      </c>
      <c r="M73" s="78">
        <v>1642.1</v>
      </c>
      <c r="N73" s="78">
        <v>1641.4</v>
      </c>
      <c r="O73" s="78">
        <v>1641.4</v>
      </c>
      <c r="P73" s="58">
        <v>29</v>
      </c>
      <c r="Q73" s="58">
        <v>48.3</v>
      </c>
      <c r="R73" s="58">
        <v>67.7</v>
      </c>
      <c r="S73" s="52"/>
      <c r="T73" s="53"/>
      <c r="U73" s="53"/>
      <c r="V73" s="53"/>
    </row>
    <row r="74" spans="1:24" s="92" customFormat="1" ht="95.25" customHeight="1" x14ac:dyDescent="0.25">
      <c r="A74" s="91"/>
      <c r="B74" s="46">
        <v>55</v>
      </c>
      <c r="C74" s="47">
        <v>52</v>
      </c>
      <c r="D74" s="55" t="s">
        <v>56</v>
      </c>
      <c r="E74" s="55" t="s">
        <v>16</v>
      </c>
      <c r="F74" s="55" t="s">
        <v>30</v>
      </c>
      <c r="G74" s="55" t="s">
        <v>106</v>
      </c>
      <c r="H74" s="55" t="s">
        <v>107</v>
      </c>
      <c r="I74" s="55" t="s">
        <v>46</v>
      </c>
      <c r="J74" s="55" t="s">
        <v>135</v>
      </c>
      <c r="K74" s="55" t="s">
        <v>119</v>
      </c>
      <c r="L74" s="111" t="s">
        <v>136</v>
      </c>
      <c r="M74" s="78">
        <v>1642.1</v>
      </c>
      <c r="N74" s="78">
        <v>1641.4</v>
      </c>
      <c r="O74" s="78">
        <v>1641.4</v>
      </c>
      <c r="P74" s="58">
        <v>867</v>
      </c>
      <c r="Q74" s="58">
        <v>0</v>
      </c>
      <c r="R74" s="58">
        <v>0</v>
      </c>
      <c r="S74" s="76"/>
      <c r="T74" s="77"/>
      <c r="U74" s="77"/>
      <c r="V74" s="77"/>
    </row>
    <row r="75" spans="1:24" s="45" customFormat="1" ht="18.75" customHeight="1" x14ac:dyDescent="0.2">
      <c r="A75" s="93"/>
      <c r="B75" s="94" t="e">
        <f>#REF!+1</f>
        <v>#REF!</v>
      </c>
      <c r="C75" s="112" t="s">
        <v>111</v>
      </c>
      <c r="D75" s="112"/>
      <c r="E75" s="112"/>
      <c r="F75" s="112"/>
      <c r="G75" s="112"/>
      <c r="H75" s="112"/>
      <c r="I75" s="112"/>
      <c r="J75" s="112"/>
      <c r="K75" s="112"/>
      <c r="L75" s="112"/>
      <c r="M75" s="95" t="e">
        <f>#REF!+#REF!+M58</f>
        <v>#REF!</v>
      </c>
      <c r="N75" s="95"/>
      <c r="O75" s="95"/>
      <c r="P75" s="96">
        <f>P16+P51</f>
        <v>10428.299999999999</v>
      </c>
      <c r="Q75" s="96">
        <v>5697</v>
      </c>
      <c r="R75" s="96">
        <f>R16+R51</f>
        <v>5727.2</v>
      </c>
      <c r="S75" s="97"/>
      <c r="T75" s="98"/>
      <c r="U75" s="99"/>
      <c r="V75" s="99"/>
    </row>
    <row r="76" spans="1:24" x14ac:dyDescent="0.2">
      <c r="A76" s="1"/>
      <c r="B76" s="5"/>
      <c r="C76" s="5"/>
      <c r="L76" s="14"/>
      <c r="M76" s="2"/>
      <c r="N76" s="2"/>
      <c r="O76" s="2"/>
      <c r="P76" s="16"/>
      <c r="Q76" s="16"/>
      <c r="R76" s="16"/>
      <c r="U76" s="2"/>
      <c r="V76" s="2"/>
      <c r="W76" s="1"/>
      <c r="X76" s="1"/>
    </row>
    <row r="77" spans="1:24" x14ac:dyDescent="0.2">
      <c r="P77" s="16"/>
      <c r="Q77" s="16"/>
      <c r="R77" s="16"/>
    </row>
    <row r="78" spans="1:24" x14ac:dyDescent="0.2">
      <c r="P78" s="16"/>
      <c r="Q78" s="16"/>
      <c r="R78" s="16"/>
    </row>
    <row r="79" spans="1:24" x14ac:dyDescent="0.2">
      <c r="P79" s="16"/>
      <c r="Q79" s="16"/>
      <c r="R79" s="16"/>
    </row>
    <row r="80" spans="1:24" x14ac:dyDescent="0.2">
      <c r="P80" s="16"/>
      <c r="Q80" s="16"/>
      <c r="R80" s="16"/>
    </row>
    <row r="81" spans="16:18" x14ac:dyDescent="0.2">
      <c r="P81" s="16"/>
      <c r="Q81" s="16"/>
      <c r="R81" s="16"/>
    </row>
    <row r="82" spans="16:18" x14ac:dyDescent="0.2">
      <c r="P82" s="16"/>
      <c r="Q82" s="16"/>
      <c r="R82" s="16"/>
    </row>
    <row r="83" spans="16:18" x14ac:dyDescent="0.2">
      <c r="P83" s="16"/>
      <c r="Q83" s="16"/>
      <c r="R83" s="16"/>
    </row>
    <row r="84" spans="16:18" x14ac:dyDescent="0.2">
      <c r="P84" s="16"/>
      <c r="Q84" s="16"/>
      <c r="R84" s="16"/>
    </row>
    <row r="85" spans="16:18" x14ac:dyDescent="0.2">
      <c r="P85" s="16"/>
      <c r="Q85" s="16"/>
      <c r="R85" s="16"/>
    </row>
    <row r="86" spans="16:18" x14ac:dyDescent="0.2">
      <c r="P86" s="16"/>
      <c r="Q86" s="16"/>
      <c r="R86" s="16"/>
    </row>
    <row r="87" spans="16:18" x14ac:dyDescent="0.2">
      <c r="P87" s="16"/>
      <c r="Q87" s="16"/>
      <c r="R87" s="16"/>
    </row>
    <row r="88" spans="16:18" x14ac:dyDescent="0.2">
      <c r="P88" s="16"/>
      <c r="Q88" s="16"/>
      <c r="R88" s="16"/>
    </row>
    <row r="89" spans="16:18" x14ac:dyDescent="0.2">
      <c r="P89" s="16"/>
      <c r="Q89" s="16"/>
      <c r="R89" s="16"/>
    </row>
    <row r="90" spans="16:18" x14ac:dyDescent="0.2">
      <c r="P90" s="16"/>
      <c r="Q90" s="16"/>
      <c r="R90" s="16"/>
    </row>
    <row r="91" spans="16:18" x14ac:dyDescent="0.2">
      <c r="P91" s="16"/>
      <c r="Q91" s="16"/>
      <c r="R91" s="16"/>
    </row>
    <row r="92" spans="16:18" x14ac:dyDescent="0.2">
      <c r="P92" s="16"/>
      <c r="Q92" s="16"/>
      <c r="R92" s="16"/>
    </row>
    <row r="93" spans="16:18" x14ac:dyDescent="0.2">
      <c r="P93" s="16"/>
      <c r="Q93" s="16"/>
      <c r="R93" s="16"/>
    </row>
    <row r="94" spans="16:18" x14ac:dyDescent="0.2">
      <c r="P94" s="16"/>
      <c r="Q94" s="16"/>
      <c r="R94" s="16"/>
    </row>
    <row r="95" spans="16:18" x14ac:dyDescent="0.2">
      <c r="P95" s="16"/>
      <c r="Q95" s="16"/>
      <c r="R95" s="16"/>
    </row>
    <row r="96" spans="16:18" x14ac:dyDescent="0.2">
      <c r="P96" s="16"/>
      <c r="Q96" s="16"/>
      <c r="R96" s="16"/>
    </row>
    <row r="97" spans="12:18" x14ac:dyDescent="0.2">
      <c r="P97" s="16"/>
      <c r="Q97" s="16"/>
      <c r="R97" s="16"/>
    </row>
    <row r="98" spans="12:18" x14ac:dyDescent="0.2">
      <c r="P98" s="16"/>
      <c r="Q98" s="16"/>
      <c r="R98" s="16"/>
    </row>
    <row r="99" spans="12:18" x14ac:dyDescent="0.2">
      <c r="P99" s="16"/>
      <c r="Q99" s="16"/>
      <c r="R99" s="16"/>
    </row>
    <row r="100" spans="12:18" x14ac:dyDescent="0.2">
      <c r="P100" s="16"/>
      <c r="Q100" s="16"/>
      <c r="R100" s="16"/>
    </row>
    <row r="101" spans="12:18" x14ac:dyDescent="0.2">
      <c r="L101" s="14"/>
      <c r="M101" s="2"/>
      <c r="N101" s="2"/>
      <c r="O101" s="2"/>
      <c r="P101" s="16"/>
      <c r="Q101" s="16"/>
      <c r="R101" s="16"/>
    </row>
    <row r="102" spans="12:18" x14ac:dyDescent="0.2">
      <c r="L102" s="14"/>
      <c r="M102" s="2"/>
      <c r="N102" s="2"/>
      <c r="O102" s="2"/>
      <c r="P102" s="16"/>
      <c r="Q102" s="16"/>
      <c r="R102" s="16"/>
    </row>
    <row r="103" spans="12:18" x14ac:dyDescent="0.2">
      <c r="L103" s="14"/>
      <c r="M103" s="2"/>
      <c r="N103" s="2"/>
      <c r="O103" s="2"/>
      <c r="P103" s="16"/>
      <c r="Q103" s="16"/>
      <c r="R103" s="16"/>
    </row>
    <row r="104" spans="12:18" x14ac:dyDescent="0.2">
      <c r="L104" s="14"/>
      <c r="M104" s="2"/>
      <c r="N104" s="2"/>
      <c r="O104" s="2"/>
      <c r="P104" s="16"/>
      <c r="Q104" s="16"/>
      <c r="R104" s="16"/>
    </row>
    <row r="105" spans="12:18" x14ac:dyDescent="0.2">
      <c r="L105" s="14"/>
      <c r="M105" s="2"/>
      <c r="N105" s="2"/>
      <c r="O105" s="2"/>
      <c r="P105" s="16"/>
      <c r="Q105" s="16"/>
      <c r="R105" s="16"/>
    </row>
    <row r="106" spans="12:18" x14ac:dyDescent="0.2">
      <c r="L106" s="14"/>
      <c r="M106" s="2"/>
      <c r="N106" s="2"/>
      <c r="O106" s="2"/>
      <c r="P106" s="16"/>
      <c r="Q106" s="16"/>
      <c r="R106" s="16"/>
    </row>
    <row r="107" spans="12:18" x14ac:dyDescent="0.2">
      <c r="L107" s="14"/>
      <c r="M107" s="2"/>
      <c r="N107" s="2"/>
      <c r="O107" s="2"/>
      <c r="P107" s="16"/>
      <c r="Q107" s="16"/>
      <c r="R107" s="16"/>
    </row>
    <row r="108" spans="12:18" x14ac:dyDescent="0.2">
      <c r="L108" s="14"/>
      <c r="M108" s="2"/>
      <c r="N108" s="2"/>
      <c r="O108" s="2"/>
      <c r="P108" s="16"/>
      <c r="Q108" s="16"/>
      <c r="R108" s="16"/>
    </row>
    <row r="109" spans="12:18" x14ac:dyDescent="0.2">
      <c r="L109" s="14"/>
      <c r="M109" s="2"/>
      <c r="N109" s="2"/>
      <c r="O109" s="2"/>
      <c r="P109" s="16"/>
      <c r="Q109" s="16"/>
      <c r="R109" s="16"/>
    </row>
    <row r="110" spans="12:18" x14ac:dyDescent="0.2">
      <c r="L110" s="14"/>
      <c r="M110" s="2"/>
      <c r="N110" s="2"/>
      <c r="O110" s="2"/>
      <c r="P110" s="16"/>
      <c r="Q110" s="16"/>
      <c r="R110" s="16"/>
    </row>
    <row r="111" spans="12:18" x14ac:dyDescent="0.2">
      <c r="L111" s="14"/>
      <c r="M111" s="2"/>
      <c r="N111" s="2"/>
      <c r="O111" s="2"/>
      <c r="P111" s="16"/>
      <c r="Q111" s="16"/>
      <c r="R111" s="16"/>
    </row>
    <row r="112" spans="12:18" x14ac:dyDescent="0.2">
      <c r="L112" s="14"/>
      <c r="M112" s="2"/>
      <c r="N112" s="2"/>
      <c r="O112" s="2"/>
      <c r="P112" s="16"/>
      <c r="Q112" s="16"/>
      <c r="R112" s="16"/>
    </row>
    <row r="113" spans="12:18" x14ac:dyDescent="0.2">
      <c r="L113" s="14"/>
      <c r="M113" s="2"/>
      <c r="N113" s="2"/>
      <c r="O113" s="2"/>
      <c r="P113" s="16"/>
      <c r="Q113" s="16"/>
      <c r="R113" s="16"/>
    </row>
    <row r="114" spans="12:18" x14ac:dyDescent="0.2">
      <c r="L114" s="14"/>
      <c r="M114" s="2"/>
      <c r="N114" s="2"/>
      <c r="O114" s="2"/>
      <c r="P114" s="16"/>
      <c r="Q114" s="16"/>
      <c r="R114" s="16"/>
    </row>
    <row r="115" spans="12:18" x14ac:dyDescent="0.2">
      <c r="L115" s="14"/>
      <c r="M115" s="2"/>
      <c r="N115" s="2"/>
      <c r="O115" s="2"/>
      <c r="P115" s="16"/>
      <c r="Q115" s="16"/>
      <c r="R115" s="16"/>
    </row>
    <row r="116" spans="12:18" x14ac:dyDescent="0.2">
      <c r="L116" s="14"/>
      <c r="M116" s="2"/>
      <c r="N116" s="2"/>
      <c r="O116" s="2"/>
      <c r="P116" s="16"/>
      <c r="Q116" s="16"/>
      <c r="R116" s="16"/>
    </row>
    <row r="117" spans="12:18" x14ac:dyDescent="0.2">
      <c r="L117" s="14"/>
      <c r="M117" s="2"/>
      <c r="N117" s="2"/>
      <c r="O117" s="2"/>
      <c r="P117" s="16"/>
      <c r="Q117" s="16"/>
      <c r="R117" s="16"/>
    </row>
    <row r="118" spans="12:18" x14ac:dyDescent="0.2">
      <c r="L118" s="14"/>
      <c r="M118" s="2"/>
      <c r="N118" s="2"/>
      <c r="O118" s="2"/>
      <c r="P118" s="16"/>
      <c r="Q118" s="16"/>
      <c r="R118" s="16"/>
    </row>
    <row r="119" spans="12:18" x14ac:dyDescent="0.2">
      <c r="L119" s="14"/>
      <c r="M119" s="2"/>
      <c r="N119" s="2"/>
      <c r="O119" s="2"/>
      <c r="P119" s="16"/>
      <c r="Q119" s="16"/>
      <c r="R119" s="16"/>
    </row>
    <row r="120" spans="12:18" x14ac:dyDescent="0.2">
      <c r="L120" s="14"/>
      <c r="M120" s="2"/>
      <c r="N120" s="2"/>
      <c r="O120" s="2"/>
      <c r="P120" s="16"/>
      <c r="Q120" s="16"/>
      <c r="R120" s="16"/>
    </row>
    <row r="121" spans="12:18" x14ac:dyDescent="0.2">
      <c r="L121" s="14"/>
      <c r="M121" s="2"/>
      <c r="N121" s="2"/>
      <c r="O121" s="2"/>
      <c r="P121" s="16"/>
      <c r="Q121" s="16"/>
      <c r="R121" s="16"/>
    </row>
    <row r="122" spans="12:18" x14ac:dyDescent="0.2">
      <c r="L122" s="14"/>
      <c r="M122" s="2"/>
      <c r="N122" s="2"/>
      <c r="O122" s="2"/>
      <c r="P122" s="16"/>
      <c r="Q122" s="16"/>
      <c r="R122" s="16"/>
    </row>
    <row r="123" spans="12:18" x14ac:dyDescent="0.2">
      <c r="L123" s="14"/>
      <c r="M123" s="2"/>
      <c r="N123" s="2"/>
      <c r="O123" s="2"/>
      <c r="P123" s="16"/>
      <c r="Q123" s="16"/>
      <c r="R123" s="16"/>
    </row>
    <row r="124" spans="12:18" x14ac:dyDescent="0.2">
      <c r="L124" s="14"/>
      <c r="M124" s="2"/>
      <c r="N124" s="2"/>
      <c r="O124" s="2"/>
      <c r="P124" s="16"/>
      <c r="Q124" s="16"/>
      <c r="R124" s="16"/>
    </row>
    <row r="125" spans="12:18" x14ac:dyDescent="0.2">
      <c r="L125" s="14"/>
      <c r="M125" s="2"/>
      <c r="N125" s="2"/>
      <c r="O125" s="2"/>
      <c r="P125" s="16"/>
      <c r="Q125" s="16"/>
      <c r="R125" s="16"/>
    </row>
    <row r="126" spans="12:18" x14ac:dyDescent="0.2">
      <c r="L126" s="14"/>
      <c r="M126" s="2"/>
      <c r="N126" s="2"/>
      <c r="O126" s="2"/>
      <c r="P126" s="16"/>
      <c r="Q126" s="16"/>
      <c r="R126" s="16"/>
    </row>
    <row r="127" spans="12:18" x14ac:dyDescent="0.2">
      <c r="L127" s="14"/>
      <c r="M127" s="2"/>
      <c r="N127" s="2"/>
      <c r="O127" s="2"/>
      <c r="P127" s="16"/>
      <c r="Q127" s="16"/>
      <c r="R127" s="16"/>
    </row>
    <row r="128" spans="12:18" x14ac:dyDescent="0.2">
      <c r="L128" s="14"/>
      <c r="M128" s="2"/>
      <c r="N128" s="2"/>
      <c r="O128" s="2"/>
      <c r="P128" s="16"/>
      <c r="Q128" s="16"/>
      <c r="R128" s="16"/>
    </row>
    <row r="129" spans="12:18" x14ac:dyDescent="0.2">
      <c r="L129" s="14"/>
      <c r="M129" s="2"/>
      <c r="N129" s="2"/>
      <c r="O129" s="2"/>
      <c r="P129" s="16"/>
      <c r="Q129" s="16"/>
      <c r="R129" s="16"/>
    </row>
    <row r="130" spans="12:18" x14ac:dyDescent="0.2">
      <c r="L130" s="14"/>
      <c r="M130" s="2"/>
      <c r="N130" s="2"/>
      <c r="O130" s="2"/>
      <c r="P130" s="16"/>
      <c r="Q130" s="16"/>
      <c r="R130" s="16"/>
    </row>
    <row r="131" spans="12:18" x14ac:dyDescent="0.2">
      <c r="L131" s="14"/>
      <c r="M131" s="2"/>
      <c r="N131" s="2"/>
      <c r="O131" s="2"/>
      <c r="P131" s="16"/>
      <c r="Q131" s="16"/>
      <c r="R131" s="16"/>
    </row>
    <row r="132" spans="12:18" x14ac:dyDescent="0.2">
      <c r="L132" s="14"/>
      <c r="M132" s="2"/>
      <c r="N132" s="2"/>
      <c r="O132" s="2"/>
      <c r="P132" s="16"/>
      <c r="Q132" s="16"/>
      <c r="R132" s="16"/>
    </row>
    <row r="133" spans="12:18" x14ac:dyDescent="0.2">
      <c r="L133" s="14"/>
      <c r="M133" s="2"/>
      <c r="N133" s="2"/>
      <c r="O133" s="2"/>
      <c r="P133" s="16"/>
      <c r="Q133" s="16"/>
      <c r="R133" s="16"/>
    </row>
    <row r="134" spans="12:18" x14ac:dyDescent="0.2">
      <c r="L134" s="14"/>
      <c r="M134" s="2"/>
      <c r="N134" s="2"/>
      <c r="O134" s="2"/>
      <c r="P134" s="16"/>
      <c r="Q134" s="16"/>
      <c r="R134" s="16"/>
    </row>
    <row r="135" spans="12:18" x14ac:dyDescent="0.2">
      <c r="L135" s="14"/>
      <c r="M135" s="2"/>
      <c r="N135" s="2"/>
      <c r="O135" s="2"/>
      <c r="P135" s="16"/>
      <c r="Q135" s="16"/>
      <c r="R135" s="16"/>
    </row>
    <row r="136" spans="12:18" x14ac:dyDescent="0.2">
      <c r="L136" s="14"/>
      <c r="M136" s="2"/>
      <c r="N136" s="2"/>
      <c r="O136" s="2"/>
      <c r="P136" s="16"/>
      <c r="Q136" s="16"/>
      <c r="R136" s="16"/>
    </row>
    <row r="137" spans="12:18" x14ac:dyDescent="0.2">
      <c r="L137" s="14"/>
      <c r="M137" s="2"/>
      <c r="N137" s="2"/>
      <c r="O137" s="2"/>
      <c r="P137" s="16"/>
      <c r="Q137" s="16"/>
      <c r="R137" s="16"/>
    </row>
    <row r="138" spans="12:18" x14ac:dyDescent="0.2">
      <c r="L138" s="14"/>
      <c r="M138" s="2"/>
      <c r="N138" s="2"/>
      <c r="O138" s="2"/>
      <c r="P138" s="16"/>
      <c r="Q138" s="16"/>
      <c r="R138" s="16"/>
    </row>
    <row r="139" spans="12:18" x14ac:dyDescent="0.2">
      <c r="L139" s="14"/>
      <c r="M139" s="2"/>
      <c r="N139" s="2"/>
      <c r="O139" s="2"/>
      <c r="P139" s="16"/>
      <c r="Q139" s="16"/>
      <c r="R139" s="16"/>
    </row>
    <row r="140" spans="12:18" x14ac:dyDescent="0.2">
      <c r="L140" s="14"/>
      <c r="M140" s="2"/>
      <c r="N140" s="2"/>
      <c r="O140" s="2"/>
      <c r="P140" s="16"/>
      <c r="Q140" s="16"/>
      <c r="R140" s="16"/>
    </row>
    <row r="141" spans="12:18" x14ac:dyDescent="0.2">
      <c r="L141" s="14"/>
      <c r="M141" s="2"/>
      <c r="N141" s="2"/>
      <c r="O141" s="2"/>
      <c r="P141" s="16"/>
      <c r="Q141" s="16"/>
      <c r="R141" s="16"/>
    </row>
    <row r="142" spans="12:18" x14ac:dyDescent="0.2">
      <c r="L142" s="14"/>
      <c r="M142" s="2"/>
      <c r="N142" s="2"/>
      <c r="O142" s="2"/>
      <c r="P142" s="16"/>
      <c r="Q142" s="16"/>
      <c r="R142" s="16"/>
    </row>
    <row r="143" spans="12:18" x14ac:dyDescent="0.2">
      <c r="L143" s="14"/>
      <c r="M143" s="2"/>
      <c r="N143" s="2"/>
      <c r="O143" s="2"/>
      <c r="P143" s="16"/>
      <c r="Q143" s="16"/>
      <c r="R143" s="16"/>
    </row>
    <row r="144" spans="12:18" x14ac:dyDescent="0.2">
      <c r="L144" s="14"/>
      <c r="M144" s="2"/>
      <c r="N144" s="2"/>
      <c r="O144" s="2"/>
      <c r="P144" s="16"/>
      <c r="Q144" s="16"/>
      <c r="R144" s="16"/>
    </row>
    <row r="145" spans="12:18" x14ac:dyDescent="0.2">
      <c r="L145" s="14"/>
      <c r="M145" s="2"/>
      <c r="N145" s="2"/>
      <c r="O145" s="2"/>
      <c r="P145" s="16"/>
      <c r="Q145" s="16"/>
      <c r="R145" s="16"/>
    </row>
    <row r="146" spans="12:18" x14ac:dyDescent="0.2">
      <c r="L146" s="14"/>
      <c r="M146" s="2"/>
      <c r="N146" s="2"/>
      <c r="O146" s="2"/>
      <c r="P146" s="16"/>
      <c r="Q146" s="16"/>
      <c r="R146" s="16"/>
    </row>
    <row r="147" spans="12:18" x14ac:dyDescent="0.2">
      <c r="L147" s="14"/>
      <c r="M147" s="2"/>
      <c r="N147" s="2"/>
      <c r="O147" s="2"/>
      <c r="P147" s="16"/>
      <c r="Q147" s="16"/>
      <c r="R147" s="16"/>
    </row>
    <row r="148" spans="12:18" x14ac:dyDescent="0.2">
      <c r="L148" s="14"/>
      <c r="M148" s="2"/>
      <c r="N148" s="2"/>
      <c r="O148" s="2"/>
      <c r="P148" s="16"/>
      <c r="Q148" s="16"/>
      <c r="R148" s="16"/>
    </row>
    <row r="149" spans="12:18" x14ac:dyDescent="0.2">
      <c r="L149" s="14"/>
      <c r="M149" s="2"/>
      <c r="N149" s="2"/>
      <c r="O149" s="2"/>
      <c r="P149" s="16"/>
      <c r="Q149" s="16"/>
      <c r="R149" s="16"/>
    </row>
    <row r="150" spans="12:18" x14ac:dyDescent="0.2">
      <c r="L150" s="14"/>
      <c r="M150" s="2"/>
      <c r="N150" s="2"/>
      <c r="O150" s="2"/>
      <c r="P150" s="16"/>
      <c r="Q150" s="16"/>
      <c r="R150" s="16"/>
    </row>
    <row r="151" spans="12:18" x14ac:dyDescent="0.2">
      <c r="L151" s="14"/>
      <c r="M151" s="2"/>
      <c r="N151" s="2"/>
      <c r="O151" s="2"/>
      <c r="P151" s="16"/>
      <c r="Q151" s="16"/>
      <c r="R151" s="16"/>
    </row>
    <row r="152" spans="12:18" x14ac:dyDescent="0.2">
      <c r="L152" s="14"/>
      <c r="M152" s="2"/>
      <c r="N152" s="2"/>
      <c r="O152" s="2"/>
      <c r="P152" s="16"/>
      <c r="Q152" s="16"/>
      <c r="R152" s="16"/>
    </row>
    <row r="153" spans="12:18" x14ac:dyDescent="0.2">
      <c r="L153" s="14"/>
      <c r="M153" s="2"/>
      <c r="N153" s="2"/>
      <c r="O153" s="2"/>
      <c r="P153" s="16"/>
      <c r="Q153" s="16"/>
      <c r="R153" s="16"/>
    </row>
    <row r="154" spans="12:18" x14ac:dyDescent="0.2">
      <c r="L154" s="14"/>
      <c r="M154" s="2"/>
      <c r="N154" s="2"/>
      <c r="O154" s="2"/>
      <c r="P154" s="16"/>
      <c r="Q154" s="16"/>
      <c r="R154" s="16"/>
    </row>
    <row r="155" spans="12:18" x14ac:dyDescent="0.2">
      <c r="L155" s="14"/>
      <c r="M155" s="2"/>
      <c r="N155" s="2"/>
      <c r="O155" s="2"/>
      <c r="P155" s="16"/>
      <c r="Q155" s="16"/>
      <c r="R155" s="16"/>
    </row>
    <row r="156" spans="12:18" x14ac:dyDescent="0.2">
      <c r="L156" s="14"/>
      <c r="M156" s="2"/>
      <c r="N156" s="2"/>
      <c r="O156" s="2"/>
      <c r="P156" s="16"/>
      <c r="Q156" s="16"/>
      <c r="R156" s="16"/>
    </row>
    <row r="157" spans="12:18" x14ac:dyDescent="0.2">
      <c r="L157" s="14"/>
      <c r="M157" s="2"/>
      <c r="N157" s="2"/>
      <c r="O157" s="2"/>
      <c r="P157" s="16"/>
      <c r="Q157" s="16"/>
      <c r="R157" s="16"/>
    </row>
    <row r="158" spans="12:18" x14ac:dyDescent="0.2">
      <c r="L158" s="14"/>
      <c r="M158" s="2"/>
      <c r="N158" s="2"/>
      <c r="O158" s="2"/>
      <c r="P158" s="16"/>
      <c r="Q158" s="16"/>
      <c r="R158" s="16"/>
    </row>
    <row r="159" spans="12:18" x14ac:dyDescent="0.2">
      <c r="L159" s="14"/>
      <c r="M159" s="2"/>
      <c r="N159" s="2"/>
      <c r="O159" s="2"/>
      <c r="P159" s="16"/>
      <c r="Q159" s="16"/>
      <c r="R159" s="16"/>
    </row>
    <row r="160" spans="12:18" x14ac:dyDescent="0.2">
      <c r="L160" s="14"/>
      <c r="M160" s="2"/>
      <c r="N160" s="2"/>
      <c r="O160" s="2"/>
      <c r="P160" s="16"/>
      <c r="Q160" s="16"/>
      <c r="R160" s="16"/>
    </row>
    <row r="161" spans="12:18" x14ac:dyDescent="0.2">
      <c r="L161" s="14"/>
      <c r="M161" s="2"/>
      <c r="N161" s="2"/>
      <c r="O161" s="2"/>
      <c r="P161" s="16"/>
      <c r="Q161" s="16"/>
      <c r="R161" s="16"/>
    </row>
    <row r="162" spans="12:18" x14ac:dyDescent="0.2">
      <c r="L162" s="14"/>
      <c r="M162" s="2"/>
      <c r="N162" s="2"/>
      <c r="O162" s="2"/>
      <c r="P162" s="16"/>
      <c r="Q162" s="16"/>
      <c r="R162" s="16"/>
    </row>
    <row r="163" spans="12:18" x14ac:dyDescent="0.2">
      <c r="L163" s="14"/>
      <c r="M163" s="2"/>
      <c r="N163" s="2"/>
      <c r="O163" s="2"/>
      <c r="P163" s="16"/>
      <c r="Q163" s="16"/>
      <c r="R163" s="16"/>
    </row>
    <row r="164" spans="12:18" x14ac:dyDescent="0.2">
      <c r="L164" s="14"/>
      <c r="M164" s="2"/>
      <c r="N164" s="2"/>
      <c r="O164" s="2"/>
      <c r="P164" s="16"/>
      <c r="Q164" s="16"/>
      <c r="R164" s="16"/>
    </row>
    <row r="165" spans="12:18" x14ac:dyDescent="0.2">
      <c r="L165" s="14"/>
      <c r="M165" s="2"/>
      <c r="N165" s="2"/>
      <c r="O165" s="2"/>
      <c r="P165" s="16"/>
      <c r="Q165" s="16"/>
      <c r="R165" s="16"/>
    </row>
    <row r="166" spans="12:18" x14ac:dyDescent="0.2">
      <c r="L166" s="14"/>
      <c r="M166" s="2"/>
      <c r="N166" s="2"/>
      <c r="O166" s="2"/>
      <c r="P166" s="16"/>
      <c r="Q166" s="16"/>
      <c r="R166" s="16"/>
    </row>
    <row r="167" spans="12:18" x14ac:dyDescent="0.2">
      <c r="L167" s="14"/>
      <c r="M167" s="2"/>
      <c r="N167" s="2"/>
      <c r="O167" s="2"/>
      <c r="P167" s="16"/>
      <c r="Q167" s="16"/>
      <c r="R167" s="16"/>
    </row>
    <row r="168" spans="12:18" x14ac:dyDescent="0.2">
      <c r="L168" s="14"/>
      <c r="M168" s="2"/>
      <c r="N168" s="2"/>
      <c r="O168" s="2"/>
      <c r="P168" s="16"/>
      <c r="Q168" s="16"/>
      <c r="R168" s="16"/>
    </row>
    <row r="169" spans="12:18" x14ac:dyDescent="0.2">
      <c r="L169" s="14"/>
      <c r="M169" s="2"/>
      <c r="N169" s="2"/>
      <c r="O169" s="2"/>
      <c r="P169" s="16"/>
      <c r="Q169" s="16"/>
      <c r="R169" s="16"/>
    </row>
    <row r="170" spans="12:18" x14ac:dyDescent="0.2">
      <c r="L170" s="14"/>
      <c r="M170" s="2"/>
      <c r="N170" s="2"/>
      <c r="O170" s="2"/>
      <c r="P170" s="16"/>
      <c r="Q170" s="16"/>
      <c r="R170" s="16"/>
    </row>
    <row r="171" spans="12:18" x14ac:dyDescent="0.2">
      <c r="L171" s="14"/>
      <c r="M171" s="2"/>
      <c r="N171" s="2"/>
      <c r="O171" s="2"/>
      <c r="P171" s="16"/>
      <c r="Q171" s="16"/>
      <c r="R171" s="16"/>
    </row>
    <row r="172" spans="12:18" x14ac:dyDescent="0.2">
      <c r="L172" s="14"/>
      <c r="M172" s="2"/>
      <c r="N172" s="2"/>
      <c r="O172" s="2"/>
      <c r="P172" s="16"/>
      <c r="Q172" s="16"/>
      <c r="R172" s="16"/>
    </row>
    <row r="173" spans="12:18" x14ac:dyDescent="0.2">
      <c r="L173" s="14"/>
      <c r="M173" s="2"/>
      <c r="N173" s="2"/>
      <c r="O173" s="2"/>
      <c r="P173" s="16"/>
      <c r="Q173" s="16"/>
      <c r="R173" s="16"/>
    </row>
    <row r="174" spans="12:18" x14ac:dyDescent="0.2">
      <c r="L174" s="14"/>
      <c r="M174" s="2"/>
      <c r="N174" s="2"/>
      <c r="O174" s="2"/>
      <c r="P174" s="16"/>
      <c r="Q174" s="16"/>
      <c r="R174" s="16"/>
    </row>
    <row r="175" spans="12:18" x14ac:dyDescent="0.2">
      <c r="L175" s="14"/>
      <c r="M175" s="2"/>
      <c r="N175" s="2"/>
      <c r="O175" s="2"/>
      <c r="P175" s="16"/>
      <c r="Q175" s="16"/>
      <c r="R175" s="16"/>
    </row>
    <row r="176" spans="12:18" x14ac:dyDescent="0.2">
      <c r="L176" s="14"/>
      <c r="M176" s="2"/>
      <c r="N176" s="2"/>
      <c r="O176" s="2"/>
      <c r="P176" s="16"/>
      <c r="Q176" s="16"/>
      <c r="R176" s="16"/>
    </row>
    <row r="177" spans="12:18" x14ac:dyDescent="0.2">
      <c r="L177" s="14"/>
      <c r="M177" s="2"/>
      <c r="N177" s="2"/>
      <c r="O177" s="2"/>
      <c r="P177" s="16"/>
      <c r="Q177" s="16"/>
      <c r="R177" s="16"/>
    </row>
    <row r="178" spans="12:18" x14ac:dyDescent="0.2">
      <c r="L178" s="14"/>
      <c r="M178" s="2"/>
      <c r="N178" s="2"/>
      <c r="O178" s="2"/>
      <c r="P178" s="16"/>
      <c r="Q178" s="16"/>
      <c r="R178" s="16"/>
    </row>
    <row r="179" spans="12:18" x14ac:dyDescent="0.2">
      <c r="L179" s="14"/>
      <c r="M179" s="2"/>
      <c r="N179" s="2"/>
      <c r="O179" s="2"/>
      <c r="P179" s="16"/>
      <c r="Q179" s="16"/>
      <c r="R179" s="16"/>
    </row>
    <row r="180" spans="12:18" x14ac:dyDescent="0.2">
      <c r="L180" s="14"/>
      <c r="M180" s="2"/>
      <c r="N180" s="2"/>
      <c r="O180" s="2"/>
      <c r="P180" s="16"/>
      <c r="Q180" s="16"/>
      <c r="R180" s="16"/>
    </row>
    <row r="181" spans="12:18" x14ac:dyDescent="0.2">
      <c r="L181" s="14"/>
      <c r="M181" s="2"/>
      <c r="N181" s="2"/>
      <c r="O181" s="2"/>
      <c r="P181" s="16"/>
      <c r="Q181" s="16"/>
      <c r="R181" s="16"/>
    </row>
    <row r="182" spans="12:18" x14ac:dyDescent="0.2">
      <c r="L182" s="14"/>
      <c r="M182" s="2"/>
      <c r="N182" s="2"/>
      <c r="O182" s="2"/>
      <c r="P182" s="16"/>
      <c r="Q182" s="16"/>
      <c r="R182" s="16"/>
    </row>
    <row r="183" spans="12:18" x14ac:dyDescent="0.2">
      <c r="L183" s="14"/>
      <c r="M183" s="2"/>
      <c r="N183" s="2"/>
      <c r="O183" s="2"/>
      <c r="P183" s="16"/>
      <c r="Q183" s="16"/>
      <c r="R183" s="16"/>
    </row>
    <row r="184" spans="12:18" x14ac:dyDescent="0.2">
      <c r="L184" s="14"/>
      <c r="M184" s="2"/>
      <c r="N184" s="2"/>
      <c r="O184" s="2"/>
      <c r="P184" s="16"/>
      <c r="Q184" s="16"/>
      <c r="R184" s="16"/>
    </row>
    <row r="185" spans="12:18" x14ac:dyDescent="0.2">
      <c r="L185" s="14"/>
      <c r="M185" s="2"/>
      <c r="N185" s="2"/>
      <c r="O185" s="2"/>
      <c r="P185" s="16"/>
      <c r="Q185" s="16"/>
      <c r="R185" s="16"/>
    </row>
    <row r="186" spans="12:18" x14ac:dyDescent="0.2">
      <c r="L186" s="14"/>
      <c r="M186" s="2"/>
      <c r="N186" s="2"/>
      <c r="O186" s="2"/>
      <c r="P186" s="16"/>
      <c r="Q186" s="16"/>
      <c r="R186" s="16"/>
    </row>
    <row r="187" spans="12:18" x14ac:dyDescent="0.2">
      <c r="L187" s="14"/>
      <c r="M187" s="2"/>
      <c r="N187" s="2"/>
      <c r="O187" s="2"/>
      <c r="P187" s="16"/>
      <c r="Q187" s="16"/>
      <c r="R187" s="16"/>
    </row>
    <row r="188" spans="12:18" x14ac:dyDescent="0.2">
      <c r="L188" s="14"/>
      <c r="M188" s="2"/>
      <c r="N188" s="2"/>
      <c r="O188" s="2"/>
      <c r="P188" s="16"/>
      <c r="Q188" s="16"/>
      <c r="R188" s="16"/>
    </row>
    <row r="189" spans="12:18" x14ac:dyDescent="0.2">
      <c r="L189" s="14"/>
      <c r="M189" s="2"/>
      <c r="N189" s="2"/>
      <c r="O189" s="2"/>
      <c r="P189" s="16"/>
      <c r="Q189" s="16"/>
      <c r="R189" s="16"/>
    </row>
    <row r="190" spans="12:18" x14ac:dyDescent="0.2">
      <c r="L190" s="14"/>
      <c r="M190" s="2"/>
      <c r="N190" s="2"/>
      <c r="O190" s="2"/>
      <c r="P190" s="16"/>
      <c r="Q190" s="16"/>
      <c r="R190" s="16"/>
    </row>
    <row r="191" spans="12:18" x14ac:dyDescent="0.2">
      <c r="L191" s="14"/>
      <c r="M191" s="2"/>
      <c r="N191" s="2"/>
      <c r="O191" s="2"/>
      <c r="P191" s="16"/>
      <c r="Q191" s="16"/>
      <c r="R191" s="16"/>
    </row>
    <row r="192" spans="12:18" x14ac:dyDescent="0.2">
      <c r="L192" s="14"/>
      <c r="M192" s="2"/>
      <c r="N192" s="2"/>
      <c r="O192" s="2"/>
      <c r="P192" s="16"/>
      <c r="Q192" s="16"/>
      <c r="R192" s="16"/>
    </row>
    <row r="193" spans="12:18" x14ac:dyDescent="0.2">
      <c r="L193" s="14"/>
      <c r="M193" s="2"/>
      <c r="N193" s="2"/>
      <c r="O193" s="2"/>
      <c r="P193" s="16"/>
      <c r="Q193" s="16"/>
      <c r="R193" s="16"/>
    </row>
    <row r="194" spans="12:18" x14ac:dyDescent="0.2">
      <c r="L194" s="14"/>
      <c r="M194" s="2"/>
      <c r="N194" s="2"/>
      <c r="O194" s="2"/>
      <c r="P194" s="16"/>
      <c r="Q194" s="16"/>
      <c r="R194" s="16"/>
    </row>
    <row r="195" spans="12:18" x14ac:dyDescent="0.2">
      <c r="L195" s="14"/>
      <c r="M195" s="2"/>
      <c r="N195" s="2"/>
      <c r="O195" s="2"/>
      <c r="P195" s="16"/>
      <c r="Q195" s="16"/>
      <c r="R195" s="16"/>
    </row>
    <row r="196" spans="12:18" x14ac:dyDescent="0.2">
      <c r="L196" s="14"/>
      <c r="M196" s="2"/>
      <c r="N196" s="2"/>
      <c r="O196" s="2"/>
      <c r="P196" s="16"/>
      <c r="Q196" s="16"/>
      <c r="R196" s="16"/>
    </row>
    <row r="197" spans="12:18" x14ac:dyDescent="0.2">
      <c r="L197" s="14"/>
      <c r="M197" s="2"/>
      <c r="N197" s="2"/>
      <c r="O197" s="2"/>
      <c r="P197" s="16"/>
      <c r="Q197" s="16"/>
      <c r="R197" s="16"/>
    </row>
    <row r="198" spans="12:18" x14ac:dyDescent="0.2">
      <c r="L198" s="14"/>
      <c r="M198" s="2"/>
      <c r="N198" s="2"/>
      <c r="O198" s="2"/>
      <c r="P198" s="16"/>
      <c r="Q198" s="16"/>
      <c r="R198" s="16"/>
    </row>
    <row r="199" spans="12:18" x14ac:dyDescent="0.2">
      <c r="L199" s="14"/>
      <c r="M199" s="2"/>
      <c r="N199" s="2"/>
      <c r="O199" s="2"/>
      <c r="P199" s="16"/>
      <c r="Q199" s="16"/>
      <c r="R199" s="16"/>
    </row>
    <row r="200" spans="12:18" x14ac:dyDescent="0.2">
      <c r="L200" s="14"/>
      <c r="M200" s="2"/>
      <c r="N200" s="2"/>
      <c r="O200" s="2"/>
      <c r="P200" s="16"/>
      <c r="Q200" s="16"/>
      <c r="R200" s="16"/>
    </row>
    <row r="201" spans="12:18" x14ac:dyDescent="0.2">
      <c r="L201" s="14"/>
      <c r="M201" s="2"/>
      <c r="N201" s="2"/>
      <c r="O201" s="2"/>
      <c r="P201" s="16"/>
      <c r="Q201" s="16"/>
      <c r="R201" s="16"/>
    </row>
    <row r="202" spans="12:18" x14ac:dyDescent="0.2">
      <c r="L202" s="14"/>
      <c r="M202" s="2"/>
      <c r="N202" s="2"/>
      <c r="O202" s="2"/>
      <c r="P202" s="16"/>
      <c r="Q202" s="16"/>
      <c r="R202" s="16"/>
    </row>
    <row r="203" spans="12:18" x14ac:dyDescent="0.2">
      <c r="L203" s="14"/>
      <c r="M203" s="2"/>
      <c r="N203" s="2"/>
      <c r="O203" s="2"/>
      <c r="P203" s="16"/>
      <c r="Q203" s="16"/>
      <c r="R203" s="16"/>
    </row>
  </sheetData>
  <sheetProtection selectLockedCells="1" selectUnlockedCells="1"/>
  <mergeCells count="23">
    <mergeCell ref="P6:R6"/>
    <mergeCell ref="S13:V13"/>
    <mergeCell ref="L7:R7"/>
    <mergeCell ref="N13:N14"/>
    <mergeCell ref="P9:R9"/>
    <mergeCell ref="R13:R14"/>
    <mergeCell ref="Q13:Q14"/>
    <mergeCell ref="L13:L14"/>
    <mergeCell ref="B8:R8"/>
    <mergeCell ref="B4:R4"/>
    <mergeCell ref="B1:R1"/>
    <mergeCell ref="B2:R2"/>
    <mergeCell ref="B3:N3"/>
    <mergeCell ref="O3:R3"/>
    <mergeCell ref="Q5:R5"/>
    <mergeCell ref="C75:L75"/>
    <mergeCell ref="B11:P11"/>
    <mergeCell ref="Q12:R12"/>
    <mergeCell ref="B13:B14"/>
    <mergeCell ref="D13:K13"/>
    <mergeCell ref="M13:M14"/>
    <mergeCell ref="O13:O14"/>
    <mergeCell ref="P13:P14"/>
  </mergeCells>
  <phoneticPr fontId="0" type="noConversion"/>
  <pageMargins left="0.33" right="0.2" top="0.54" bottom="1" header="0.51180555555555551" footer="0.51180555555555551"/>
  <pageSetup paperSize="9" scale="60" firstPageNumber="0" orientation="portrait" horizontalDpi="300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2020-01-08T07:53:56Z</cp:lastPrinted>
  <dcterms:created xsi:type="dcterms:W3CDTF">2020-01-12T12:50:24Z</dcterms:created>
  <dcterms:modified xsi:type="dcterms:W3CDTF">2020-01-12T12:50:24Z</dcterms:modified>
</cp:coreProperties>
</file>